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Bo\Dropbox (UNICEF-Data)\Z\MICS6\Draft MICS6 Manual and Tools\12 Sampling\"/>
    </mc:Choice>
  </mc:AlternateContent>
  <bookViews>
    <workbookView xWindow="0" yWindow="0" windowWidth="19200" windowHeight="6792" xr2:uid="{00000000-000D-0000-FFFF-FFFF00000000}"/>
  </bookViews>
  <sheets>
    <sheet name="Fixed sample take" sheetId="1" r:id="rId1"/>
    <sheet name="Fixed sample take U5" sheetId="3" r:id="rId2"/>
  </sheets>
  <calcPr calcId="171027"/>
</workbook>
</file>

<file path=xl/calcChain.xml><?xml version="1.0" encoding="utf-8"?>
<calcChain xmlns="http://schemas.openxmlformats.org/spreadsheetml/2006/main">
  <c r="C112" i="3" l="1"/>
  <c r="F109" i="3"/>
  <c r="F110" i="3" s="1"/>
  <c r="F107" i="3"/>
  <c r="F108" i="3" s="1"/>
  <c r="F105" i="3"/>
  <c r="F106" i="3" s="1"/>
  <c r="F103" i="3"/>
  <c r="F104" i="3" s="1"/>
  <c r="F101" i="3"/>
  <c r="F102" i="3" s="1"/>
  <c r="F99" i="3"/>
  <c r="F100" i="3" s="1"/>
  <c r="F97" i="3"/>
  <c r="F98" i="3" s="1"/>
  <c r="F95" i="3"/>
  <c r="F96" i="3" s="1"/>
  <c r="F93" i="3"/>
  <c r="F94" i="3" s="1"/>
  <c r="F91" i="3"/>
  <c r="F92" i="3" s="1"/>
  <c r="F89" i="3"/>
  <c r="F90" i="3" s="1"/>
  <c r="F87" i="3"/>
  <c r="F88" i="3" s="1"/>
  <c r="F85" i="3"/>
  <c r="F86" i="3" s="1"/>
  <c r="F83" i="3"/>
  <c r="F84" i="3" s="1"/>
  <c r="F81" i="3"/>
  <c r="F82" i="3" s="1"/>
  <c r="F79" i="3"/>
  <c r="F80" i="3" s="1"/>
  <c r="F77" i="3"/>
  <c r="F78" i="3" s="1"/>
  <c r="F75" i="3"/>
  <c r="F76" i="3" s="1"/>
  <c r="F73" i="3"/>
  <c r="F74" i="3" s="1"/>
  <c r="F71" i="3"/>
  <c r="F72" i="3" s="1"/>
  <c r="F69" i="3"/>
  <c r="F70" i="3" s="1"/>
  <c r="F67" i="3"/>
  <c r="F68" i="3" s="1"/>
  <c r="F65" i="3"/>
  <c r="F66" i="3" s="1"/>
  <c r="F63" i="3"/>
  <c r="F64" i="3" s="1"/>
  <c r="F61" i="3"/>
  <c r="F62" i="3" s="1"/>
  <c r="F59" i="3"/>
  <c r="F60" i="3" s="1"/>
  <c r="F57" i="3"/>
  <c r="F58" i="3" s="1"/>
  <c r="F55" i="3"/>
  <c r="F56" i="3" s="1"/>
  <c r="F53" i="3"/>
  <c r="F54" i="3" s="1"/>
  <c r="F51" i="3"/>
  <c r="F52" i="3" s="1"/>
  <c r="F49" i="3"/>
  <c r="F50" i="3" s="1"/>
  <c r="F47" i="3"/>
  <c r="F48" i="3" s="1"/>
  <c r="F45" i="3"/>
  <c r="F46" i="3" s="1"/>
  <c r="F43" i="3"/>
  <c r="F44" i="3" s="1"/>
  <c r="F41" i="3"/>
  <c r="F42" i="3" s="1"/>
  <c r="F39" i="3"/>
  <c r="F40" i="3" s="1"/>
  <c r="F37" i="3"/>
  <c r="F38" i="3" s="1"/>
  <c r="F35" i="3"/>
  <c r="F36" i="3" s="1"/>
  <c r="F33" i="3"/>
  <c r="F34" i="3" s="1"/>
  <c r="F31" i="3"/>
  <c r="F32" i="3" s="1"/>
  <c r="F29" i="3"/>
  <c r="F30" i="3" s="1"/>
  <c r="F27" i="3"/>
  <c r="F28" i="3" s="1"/>
  <c r="F25" i="3"/>
  <c r="F26" i="3" s="1"/>
  <c r="F23" i="3"/>
  <c r="F24" i="3" s="1"/>
  <c r="AY27" i="3" l="1"/>
  <c r="AW31" i="3"/>
  <c r="AY35" i="3"/>
  <c r="AW39" i="3"/>
  <c r="AY43" i="3"/>
  <c r="AW47" i="3"/>
  <c r="AY51" i="3"/>
  <c r="AW55" i="3"/>
  <c r="AY59" i="3"/>
  <c r="AW63" i="3"/>
  <c r="AY67" i="3"/>
  <c r="AW71" i="3"/>
  <c r="AY75" i="3"/>
  <c r="AW79" i="3"/>
  <c r="AY83" i="3"/>
  <c r="AW87" i="3"/>
  <c r="AY91" i="3"/>
  <c r="AW95" i="3"/>
  <c r="AY99" i="3"/>
  <c r="AW103" i="3"/>
  <c r="AY107" i="3"/>
  <c r="AY23" i="3"/>
  <c r="AJ17" i="3"/>
  <c r="AJ19" i="3"/>
  <c r="AL19" i="3" s="1"/>
  <c r="AJ21" i="3"/>
  <c r="AJ23" i="3"/>
  <c r="AJ25" i="3"/>
  <c r="AJ27" i="3"/>
  <c r="AJ29" i="3"/>
  <c r="AJ31" i="3"/>
  <c r="AJ33" i="3"/>
  <c r="AJ35" i="3"/>
  <c r="AJ37" i="3"/>
  <c r="AJ39" i="3"/>
  <c r="AJ41" i="3"/>
  <c r="AJ43" i="3"/>
  <c r="AJ45" i="3"/>
  <c r="AJ47" i="3"/>
  <c r="AJ49" i="3"/>
  <c r="AJ51" i="3"/>
  <c r="AO51" i="3" s="1"/>
  <c r="AJ53" i="3"/>
  <c r="AJ55" i="3"/>
  <c r="AM55" i="3" s="1"/>
  <c r="AJ57" i="3"/>
  <c r="AJ59" i="3"/>
  <c r="AS59" i="3" s="1"/>
  <c r="AJ61" i="3"/>
  <c r="AJ63" i="3"/>
  <c r="AU63" i="3" s="1"/>
  <c r="AJ65" i="3"/>
  <c r="AJ67" i="3"/>
  <c r="AO67" i="3" s="1"/>
  <c r="AJ69" i="3"/>
  <c r="AJ71" i="3"/>
  <c r="AM71" i="3" s="1"/>
  <c r="AJ73" i="3"/>
  <c r="AJ75" i="3"/>
  <c r="AS75" i="3" s="1"/>
  <c r="AJ77" i="3"/>
  <c r="AL77" i="3" s="1"/>
  <c r="AJ79" i="3"/>
  <c r="AU79" i="3" s="1"/>
  <c r="AJ81" i="3"/>
  <c r="AJ83" i="3"/>
  <c r="AO83" i="3" s="1"/>
  <c r="AJ85" i="3"/>
  <c r="AJ87" i="3"/>
  <c r="AM87" i="3" s="1"/>
  <c r="AJ89" i="3"/>
  <c r="AJ91" i="3"/>
  <c r="AS91" i="3" s="1"/>
  <c r="AJ93" i="3"/>
  <c r="AJ95" i="3"/>
  <c r="AL95" i="3" s="1"/>
  <c r="AJ97" i="3"/>
  <c r="AJ99" i="3"/>
  <c r="AN99" i="3" s="1"/>
  <c r="AJ101" i="3"/>
  <c r="AJ103" i="3"/>
  <c r="AL103" i="3" s="1"/>
  <c r="AJ105" i="3"/>
  <c r="AJ107" i="3"/>
  <c r="AN107" i="3" s="1"/>
  <c r="AJ109" i="3"/>
  <c r="AJ111" i="3"/>
  <c r="AL111" i="3" s="1"/>
  <c r="AY25" i="3" l="1"/>
  <c r="AZ49" i="3"/>
  <c r="AY73" i="3"/>
  <c r="AY105" i="3"/>
  <c r="AV27" i="3"/>
  <c r="AZ27" i="3"/>
  <c r="AW27" i="3"/>
  <c r="AX27" i="3"/>
  <c r="AV35" i="3"/>
  <c r="AZ35" i="3"/>
  <c r="AW35" i="3"/>
  <c r="AX35" i="3"/>
  <c r="AV43" i="3"/>
  <c r="AZ43" i="3"/>
  <c r="AW43" i="3"/>
  <c r="AX43" i="3"/>
  <c r="AV51" i="3"/>
  <c r="AZ51" i="3"/>
  <c r="AW51" i="3"/>
  <c r="AX51" i="3"/>
  <c r="AV59" i="3"/>
  <c r="AZ59" i="3"/>
  <c r="AW59" i="3"/>
  <c r="AX59" i="3"/>
  <c r="AV67" i="3"/>
  <c r="AZ67" i="3"/>
  <c r="AW67" i="3"/>
  <c r="AX67" i="3"/>
  <c r="AV75" i="3"/>
  <c r="AZ75" i="3"/>
  <c r="AW75" i="3"/>
  <c r="AX75" i="3"/>
  <c r="AV83" i="3"/>
  <c r="AZ83" i="3"/>
  <c r="AW83" i="3"/>
  <c r="AX83" i="3"/>
  <c r="AV91" i="3"/>
  <c r="AZ91" i="3"/>
  <c r="AW91" i="3"/>
  <c r="AX91" i="3"/>
  <c r="AV99" i="3"/>
  <c r="AZ99" i="3"/>
  <c r="AW99" i="3"/>
  <c r="AX99" i="3"/>
  <c r="AV107" i="3"/>
  <c r="AZ107" i="3"/>
  <c r="AW107" i="3"/>
  <c r="AX107" i="3"/>
  <c r="AY41" i="3"/>
  <c r="AV57" i="3"/>
  <c r="AZ81" i="3"/>
  <c r="AY97" i="3"/>
  <c r="AV105" i="3"/>
  <c r="AY29" i="3"/>
  <c r="AV29" i="3"/>
  <c r="AZ29" i="3"/>
  <c r="AX29" i="3"/>
  <c r="AW29" i="3"/>
  <c r="AX37" i="3"/>
  <c r="AY45" i="3"/>
  <c r="AZ45" i="3"/>
  <c r="AX45" i="3"/>
  <c r="AW45" i="3"/>
  <c r="AV53" i="3"/>
  <c r="AX53" i="3"/>
  <c r="AY61" i="3"/>
  <c r="AV61" i="3"/>
  <c r="AZ61" i="3"/>
  <c r="AX61" i="3"/>
  <c r="AW61" i="3"/>
  <c r="AX69" i="3"/>
  <c r="AY77" i="3"/>
  <c r="AZ77" i="3"/>
  <c r="AX77" i="3"/>
  <c r="AW77" i="3"/>
  <c r="AV85" i="3"/>
  <c r="AX85" i="3"/>
  <c r="AY93" i="3"/>
  <c r="AV93" i="3"/>
  <c r="AZ93" i="3"/>
  <c r="AX93" i="3"/>
  <c r="AW93" i="3"/>
  <c r="AX101" i="3"/>
  <c r="AY109" i="3"/>
  <c r="AZ109" i="3"/>
  <c r="AX109" i="3"/>
  <c r="AW109" i="3"/>
  <c r="AX33" i="3"/>
  <c r="AZ33" i="3"/>
  <c r="AY33" i="3"/>
  <c r="AX65" i="3"/>
  <c r="AN65" i="3"/>
  <c r="AY65" i="3"/>
  <c r="AX89" i="3"/>
  <c r="AV89" i="3"/>
  <c r="AY89" i="3"/>
  <c r="AO109" i="3"/>
  <c r="AU93" i="3"/>
  <c r="AZ89" i="3"/>
  <c r="AV65" i="3"/>
  <c r="AV23" i="3"/>
  <c r="AZ23" i="3"/>
  <c r="AW23" i="3"/>
  <c r="AX23" i="3"/>
  <c r="AX31" i="3"/>
  <c r="AY31" i="3"/>
  <c r="AV31" i="3"/>
  <c r="AZ31" i="3"/>
  <c r="AX39" i="3"/>
  <c r="AY39" i="3"/>
  <c r="AV39" i="3"/>
  <c r="AZ39" i="3"/>
  <c r="AX47" i="3"/>
  <c r="AY47" i="3"/>
  <c r="AV47" i="3"/>
  <c r="AZ47" i="3"/>
  <c r="AX55" i="3"/>
  <c r="AY55" i="3"/>
  <c r="AV55" i="3"/>
  <c r="AZ55" i="3"/>
  <c r="AX63" i="3"/>
  <c r="AY63" i="3"/>
  <c r="AV63" i="3"/>
  <c r="AZ63" i="3"/>
  <c r="AX71" i="3"/>
  <c r="AY71" i="3"/>
  <c r="AV71" i="3"/>
  <c r="AZ71" i="3"/>
  <c r="AX79" i="3"/>
  <c r="AY79" i="3"/>
  <c r="AV79" i="3"/>
  <c r="AZ79" i="3"/>
  <c r="AX87" i="3"/>
  <c r="AY87" i="3"/>
  <c r="AV87" i="3"/>
  <c r="AZ87" i="3"/>
  <c r="AX95" i="3"/>
  <c r="AY95" i="3"/>
  <c r="AV95" i="3"/>
  <c r="AZ95" i="3"/>
  <c r="AX103" i="3"/>
  <c r="AY103" i="3"/>
  <c r="AV103" i="3"/>
  <c r="AZ103" i="3"/>
  <c r="AU47" i="3"/>
  <c r="AM39" i="3"/>
  <c r="AU31" i="3"/>
  <c r="AN23" i="3"/>
  <c r="AS43" i="3"/>
  <c r="AO35" i="3"/>
  <c r="AS27" i="3"/>
  <c r="AQ23" i="3"/>
  <c r="AU107" i="3"/>
  <c r="AT105" i="3"/>
  <c r="AS103" i="3"/>
  <c r="AU99" i="3"/>
  <c r="AS95" i="3"/>
  <c r="AQ107" i="3"/>
  <c r="AP105" i="3"/>
  <c r="AO103" i="3"/>
  <c r="AQ99" i="3"/>
  <c r="AO95" i="3"/>
  <c r="AS83" i="3"/>
  <c r="AM79" i="3"/>
  <c r="AS67" i="3"/>
  <c r="AM63" i="3"/>
  <c r="AS51" i="3"/>
  <c r="AM47" i="3"/>
  <c r="AS35" i="3"/>
  <c r="AM31" i="3"/>
  <c r="AM107" i="3"/>
  <c r="AL105" i="3"/>
  <c r="AM99" i="3"/>
  <c r="AL97" i="3"/>
  <c r="AU87" i="3"/>
  <c r="AU71" i="3"/>
  <c r="AU55" i="3"/>
  <c r="AU39" i="3"/>
  <c r="AQ85" i="3"/>
  <c r="AU85" i="3"/>
  <c r="AN85" i="3"/>
  <c r="AR85" i="3"/>
  <c r="AO85" i="3"/>
  <c r="AS85" i="3"/>
  <c r="AU69" i="3"/>
  <c r="AS69" i="3"/>
  <c r="AM61" i="3"/>
  <c r="AQ61" i="3"/>
  <c r="AU61" i="3"/>
  <c r="AN61" i="3"/>
  <c r="AR61" i="3"/>
  <c r="AO61" i="3"/>
  <c r="AS61" i="3"/>
  <c r="AM53" i="3"/>
  <c r="AQ53" i="3"/>
  <c r="AU53" i="3"/>
  <c r="AN53" i="3"/>
  <c r="AR53" i="3"/>
  <c r="AO53" i="3"/>
  <c r="AS53" i="3"/>
  <c r="AM45" i="3"/>
  <c r="AQ45" i="3"/>
  <c r="AU45" i="3"/>
  <c r="AN45" i="3"/>
  <c r="AR45" i="3"/>
  <c r="AO45" i="3"/>
  <c r="AS45" i="3"/>
  <c r="AU37" i="3"/>
  <c r="AS37" i="3"/>
  <c r="AM29" i="3"/>
  <c r="AQ29" i="3"/>
  <c r="AU29" i="3"/>
  <c r="AN29" i="3"/>
  <c r="AR29" i="3"/>
  <c r="AO29" i="3"/>
  <c r="AS29" i="3"/>
  <c r="AN109" i="3"/>
  <c r="AL93" i="3"/>
  <c r="AL61" i="3"/>
  <c r="AL45" i="3"/>
  <c r="AU23" i="3"/>
  <c r="AU109" i="3"/>
  <c r="AQ109" i="3"/>
  <c r="AM109" i="3"/>
  <c r="AT107" i="3"/>
  <c r="AP107" i="3"/>
  <c r="AL107" i="3"/>
  <c r="AO105" i="3"/>
  <c r="AR103" i="3"/>
  <c r="AN103" i="3"/>
  <c r="AQ101" i="3"/>
  <c r="AT99" i="3"/>
  <c r="AP99" i="3"/>
  <c r="AL99" i="3"/>
  <c r="AR95" i="3"/>
  <c r="AN95" i="3"/>
  <c r="AQ87" i="3"/>
  <c r="AP85" i="3"/>
  <c r="AQ71" i="3"/>
  <c r="AP69" i="3"/>
  <c r="AQ55" i="3"/>
  <c r="AP53" i="3"/>
  <c r="AQ39" i="3"/>
  <c r="AP37" i="3"/>
  <c r="AM93" i="3"/>
  <c r="AQ93" i="3"/>
  <c r="AN93" i="3"/>
  <c r="AR93" i="3"/>
  <c r="AO93" i="3"/>
  <c r="AS93" i="3"/>
  <c r="AM77" i="3"/>
  <c r="AQ77" i="3"/>
  <c r="AU77" i="3"/>
  <c r="AN77" i="3"/>
  <c r="AR77" i="3"/>
  <c r="AO77" i="3"/>
  <c r="AS77" i="3"/>
  <c r="AR109" i="3"/>
  <c r="AT85" i="3"/>
  <c r="AT53" i="3"/>
  <c r="AL83" i="3"/>
  <c r="AP83" i="3"/>
  <c r="AT83" i="3"/>
  <c r="AM83" i="3"/>
  <c r="AQ83" i="3"/>
  <c r="AU83" i="3"/>
  <c r="AN83" i="3"/>
  <c r="AR83" i="3"/>
  <c r="AL67" i="3"/>
  <c r="AP67" i="3"/>
  <c r="AT67" i="3"/>
  <c r="AM67" i="3"/>
  <c r="AQ67" i="3"/>
  <c r="AU67" i="3"/>
  <c r="AN67" i="3"/>
  <c r="AR67" i="3"/>
  <c r="AL51" i="3"/>
  <c r="AP51" i="3"/>
  <c r="AT51" i="3"/>
  <c r="AM51" i="3"/>
  <c r="AQ51" i="3"/>
  <c r="AU51" i="3"/>
  <c r="AN51" i="3"/>
  <c r="AR51" i="3"/>
  <c r="AL35" i="3"/>
  <c r="AP35" i="3"/>
  <c r="AT35" i="3"/>
  <c r="AM35" i="3"/>
  <c r="AQ35" i="3"/>
  <c r="AU35" i="3"/>
  <c r="AN35" i="3"/>
  <c r="AR35" i="3"/>
  <c r="AO89" i="3"/>
  <c r="AS89" i="3"/>
  <c r="AL89" i="3"/>
  <c r="AP89" i="3"/>
  <c r="AT89" i="3"/>
  <c r="AM89" i="3"/>
  <c r="AQ89" i="3"/>
  <c r="AU89" i="3"/>
  <c r="AO73" i="3"/>
  <c r="AL73" i="3"/>
  <c r="AT73" i="3"/>
  <c r="AO57" i="3"/>
  <c r="AL57" i="3"/>
  <c r="AT57" i="3"/>
  <c r="AO41" i="3"/>
  <c r="AL41" i="3"/>
  <c r="AT41" i="3"/>
  <c r="AT109" i="3"/>
  <c r="AP109" i="3"/>
  <c r="AL109" i="3"/>
  <c r="AS107" i="3"/>
  <c r="AO107" i="3"/>
  <c r="AU103" i="3"/>
  <c r="AQ103" i="3"/>
  <c r="AM103" i="3"/>
  <c r="AL101" i="3"/>
  <c r="AS99" i="3"/>
  <c r="AO99" i="3"/>
  <c r="AN97" i="3"/>
  <c r="AU95" i="3"/>
  <c r="AQ95" i="3"/>
  <c r="AM95" i="3"/>
  <c r="AT93" i="3"/>
  <c r="AN89" i="3"/>
  <c r="AL85" i="3"/>
  <c r="AT77" i="3"/>
  <c r="AN73" i="3"/>
  <c r="AL69" i="3"/>
  <c r="AT61" i="3"/>
  <c r="AL53" i="3"/>
  <c r="AT45" i="3"/>
  <c r="AL37" i="3"/>
  <c r="AT29" i="3"/>
  <c r="AL29" i="3"/>
  <c r="AL91" i="3"/>
  <c r="AP91" i="3"/>
  <c r="AT91" i="3"/>
  <c r="AM91" i="3"/>
  <c r="AQ91" i="3"/>
  <c r="AU91" i="3"/>
  <c r="AN91" i="3"/>
  <c r="AR91" i="3"/>
  <c r="AL75" i="3"/>
  <c r="AP75" i="3"/>
  <c r="AT75" i="3"/>
  <c r="AM75" i="3"/>
  <c r="AQ75" i="3"/>
  <c r="AU75" i="3"/>
  <c r="AN75" i="3"/>
  <c r="AR75" i="3"/>
  <c r="AL59" i="3"/>
  <c r="AP59" i="3"/>
  <c r="AT59" i="3"/>
  <c r="AM59" i="3"/>
  <c r="AQ59" i="3"/>
  <c r="AU59" i="3"/>
  <c r="AN59" i="3"/>
  <c r="AR59" i="3"/>
  <c r="AL43" i="3"/>
  <c r="AP43" i="3"/>
  <c r="AT43" i="3"/>
  <c r="AM43" i="3"/>
  <c r="AQ43" i="3"/>
  <c r="AU43" i="3"/>
  <c r="AN43" i="3"/>
  <c r="AR43" i="3"/>
  <c r="AL27" i="3"/>
  <c r="AP27" i="3"/>
  <c r="AT27" i="3"/>
  <c r="AM27" i="3"/>
  <c r="AQ27" i="3"/>
  <c r="AU27" i="3"/>
  <c r="AN27" i="3"/>
  <c r="AR27" i="3"/>
  <c r="AL81" i="3"/>
  <c r="AQ81" i="3"/>
  <c r="AO65" i="3"/>
  <c r="AS65" i="3"/>
  <c r="AL65" i="3"/>
  <c r="AP65" i="3"/>
  <c r="AT65" i="3"/>
  <c r="AM65" i="3"/>
  <c r="AQ65" i="3"/>
  <c r="AU65" i="3"/>
  <c r="AL49" i="3"/>
  <c r="AQ49" i="3"/>
  <c r="AO33" i="3"/>
  <c r="AS33" i="3"/>
  <c r="AL33" i="3"/>
  <c r="AP33" i="3"/>
  <c r="AT33" i="3"/>
  <c r="AM33" i="3"/>
  <c r="AQ33" i="3"/>
  <c r="AU33" i="3"/>
  <c r="AN87" i="3"/>
  <c r="AR87" i="3"/>
  <c r="AO87" i="3"/>
  <c r="AS87" i="3"/>
  <c r="AL87" i="3"/>
  <c r="AP87" i="3"/>
  <c r="AT87" i="3"/>
  <c r="AN79" i="3"/>
  <c r="AR79" i="3"/>
  <c r="AO79" i="3"/>
  <c r="AS79" i="3"/>
  <c r="AL79" i="3"/>
  <c r="AP79" i="3"/>
  <c r="AT79" i="3"/>
  <c r="AN71" i="3"/>
  <c r="AR71" i="3"/>
  <c r="AO71" i="3"/>
  <c r="AS71" i="3"/>
  <c r="AL71" i="3"/>
  <c r="AP71" i="3"/>
  <c r="AT71" i="3"/>
  <c r="AN63" i="3"/>
  <c r="AR63" i="3"/>
  <c r="AO63" i="3"/>
  <c r="AS63" i="3"/>
  <c r="AL63" i="3"/>
  <c r="AP63" i="3"/>
  <c r="AT63" i="3"/>
  <c r="AN55" i="3"/>
  <c r="AR55" i="3"/>
  <c r="AO55" i="3"/>
  <c r="AS55" i="3"/>
  <c r="AL55" i="3"/>
  <c r="AP55" i="3"/>
  <c r="AT55" i="3"/>
  <c r="AN47" i="3"/>
  <c r="AR47" i="3"/>
  <c r="AO47" i="3"/>
  <c r="AS47" i="3"/>
  <c r="AL47" i="3"/>
  <c r="AP47" i="3"/>
  <c r="AT47" i="3"/>
  <c r="AN39" i="3"/>
  <c r="AR39" i="3"/>
  <c r="AO39" i="3"/>
  <c r="AS39" i="3"/>
  <c r="AL39" i="3"/>
  <c r="AP39" i="3"/>
  <c r="AT39" i="3"/>
  <c r="AN31" i="3"/>
  <c r="AR31" i="3"/>
  <c r="AO31" i="3"/>
  <c r="AS31" i="3"/>
  <c r="AL31" i="3"/>
  <c r="AP31" i="3"/>
  <c r="AT31" i="3"/>
  <c r="AM23" i="3"/>
  <c r="AL21" i="3"/>
  <c r="AS109" i="3"/>
  <c r="AR107" i="3"/>
  <c r="AT103" i="3"/>
  <c r="AP103" i="3"/>
  <c r="AR99" i="3"/>
  <c r="AU97" i="3"/>
  <c r="AT95" i="3"/>
  <c r="AP95" i="3"/>
  <c r="AP93" i="3"/>
  <c r="AO91" i="3"/>
  <c r="AQ79" i="3"/>
  <c r="AP77" i="3"/>
  <c r="AO75" i="3"/>
  <c r="AR65" i="3"/>
  <c r="AQ63" i="3"/>
  <c r="AP61" i="3"/>
  <c r="AO59" i="3"/>
  <c r="AQ47" i="3"/>
  <c r="AP45" i="3"/>
  <c r="AO43" i="3"/>
  <c r="AR33" i="3"/>
  <c r="AQ31" i="3"/>
  <c r="AP29" i="3"/>
  <c r="AO27" i="3"/>
  <c r="AQ25" i="3"/>
  <c r="AT23" i="3"/>
  <c r="AP23" i="3"/>
  <c r="AL23" i="3"/>
  <c r="AL25" i="3"/>
  <c r="AS23" i="3"/>
  <c r="AO23" i="3"/>
  <c r="AS25" i="3"/>
  <c r="AR23" i="3"/>
  <c r="G110" i="3"/>
  <c r="G109" i="3"/>
  <c r="H109" i="3" s="1"/>
  <c r="G108" i="3"/>
  <c r="G107" i="3"/>
  <c r="H107" i="3" s="1"/>
  <c r="G105" i="3"/>
  <c r="H105" i="3" s="1"/>
  <c r="G104" i="3"/>
  <c r="H104" i="3" s="1"/>
  <c r="G103" i="3"/>
  <c r="G101" i="3"/>
  <c r="H101" i="3" s="1"/>
  <c r="G100" i="3"/>
  <c r="G99" i="3"/>
  <c r="H99" i="3" s="1"/>
  <c r="G97" i="3"/>
  <c r="H97" i="3" s="1"/>
  <c r="G96" i="3"/>
  <c r="H96" i="3" s="1"/>
  <c r="G95" i="3"/>
  <c r="G94" i="3"/>
  <c r="H94" i="3" s="1"/>
  <c r="G93" i="3"/>
  <c r="H93" i="3" s="1"/>
  <c r="G92" i="3"/>
  <c r="G91" i="3"/>
  <c r="G90" i="3"/>
  <c r="G89" i="3"/>
  <c r="H89" i="3" s="1"/>
  <c r="G88" i="3"/>
  <c r="H88" i="3" s="1"/>
  <c r="G87" i="3"/>
  <c r="G86" i="3"/>
  <c r="G85" i="3"/>
  <c r="H85" i="3" s="1"/>
  <c r="G84" i="3"/>
  <c r="H84" i="3" s="1"/>
  <c r="G83" i="3"/>
  <c r="H83" i="3" s="1"/>
  <c r="G81" i="3"/>
  <c r="H81" i="3" s="1"/>
  <c r="G80" i="3"/>
  <c r="G79" i="3"/>
  <c r="H79" i="3" s="1"/>
  <c r="G78" i="3"/>
  <c r="G77" i="3"/>
  <c r="H77" i="3" s="1"/>
  <c r="G76" i="3"/>
  <c r="G75" i="3"/>
  <c r="H75" i="3" s="1"/>
  <c r="G73" i="3"/>
  <c r="H73" i="3" s="1"/>
  <c r="G72" i="3"/>
  <c r="H72" i="3" s="1"/>
  <c r="G71" i="3"/>
  <c r="G69" i="3"/>
  <c r="H69" i="3" s="1"/>
  <c r="G68" i="3"/>
  <c r="G67" i="3"/>
  <c r="H67" i="3" s="1"/>
  <c r="G66" i="3"/>
  <c r="G65" i="3"/>
  <c r="H65" i="3" s="1"/>
  <c r="G64" i="3"/>
  <c r="G63" i="3"/>
  <c r="H63" i="3" s="1"/>
  <c r="G62" i="3"/>
  <c r="G61" i="3"/>
  <c r="H61" i="3" s="1"/>
  <c r="G60" i="3"/>
  <c r="G59" i="3"/>
  <c r="G57" i="3"/>
  <c r="H57" i="3" s="1"/>
  <c r="G56" i="3"/>
  <c r="H56" i="3" s="1"/>
  <c r="G55" i="3"/>
  <c r="G54" i="3"/>
  <c r="G53" i="3"/>
  <c r="H53" i="3" s="1"/>
  <c r="G52" i="3"/>
  <c r="H52" i="3" s="1"/>
  <c r="G51" i="3"/>
  <c r="H51" i="3" s="1"/>
  <c r="G49" i="3"/>
  <c r="H49" i="3" s="1"/>
  <c r="G48" i="3"/>
  <c r="G47" i="3"/>
  <c r="H47" i="3" s="1"/>
  <c r="G46" i="3"/>
  <c r="G45" i="3"/>
  <c r="H45" i="3" s="1"/>
  <c r="G44" i="3"/>
  <c r="H44" i="3" s="1"/>
  <c r="G43" i="3"/>
  <c r="H43" i="3" s="1"/>
  <c r="G41" i="3"/>
  <c r="H41" i="3" s="1"/>
  <c r="G40" i="3"/>
  <c r="H40" i="3" s="1"/>
  <c r="G39" i="3"/>
  <c r="G37" i="3"/>
  <c r="H37" i="3" s="1"/>
  <c r="G36" i="3"/>
  <c r="G35" i="3"/>
  <c r="H35" i="3" s="1"/>
  <c r="G34" i="3"/>
  <c r="G33" i="3"/>
  <c r="H33" i="3" s="1"/>
  <c r="G32" i="3"/>
  <c r="G31" i="3"/>
  <c r="G30" i="3"/>
  <c r="H30" i="3" s="1"/>
  <c r="G29" i="3"/>
  <c r="H29" i="3" s="1"/>
  <c r="G28" i="3"/>
  <c r="H28" i="3" s="1"/>
  <c r="G27" i="3"/>
  <c r="G25" i="3"/>
  <c r="H25" i="3" s="1"/>
  <c r="G24" i="3"/>
  <c r="H24" i="3" s="1"/>
  <c r="G23" i="3"/>
  <c r="H23" i="3" s="1"/>
  <c r="H27" i="3"/>
  <c r="H31" i="3"/>
  <c r="H32" i="3"/>
  <c r="H34" i="3"/>
  <c r="H36" i="3"/>
  <c r="H39" i="3"/>
  <c r="H46" i="3"/>
  <c r="H48" i="3"/>
  <c r="H54" i="3"/>
  <c r="H55" i="3"/>
  <c r="H59" i="3"/>
  <c r="H60" i="3"/>
  <c r="H62" i="3"/>
  <c r="H64" i="3"/>
  <c r="H66" i="3"/>
  <c r="H68" i="3"/>
  <c r="H71" i="3"/>
  <c r="H76" i="3"/>
  <c r="H78" i="3"/>
  <c r="H80" i="3"/>
  <c r="H86" i="3"/>
  <c r="H87" i="3"/>
  <c r="H90" i="3"/>
  <c r="H91" i="3"/>
  <c r="H92" i="3"/>
  <c r="H95" i="3"/>
  <c r="H100" i="3"/>
  <c r="H103" i="3"/>
  <c r="H108" i="3"/>
  <c r="H110" i="3"/>
  <c r="BB15" i="3"/>
  <c r="BD15" i="3" s="1"/>
  <c r="BB17" i="3"/>
  <c r="BD17" i="3" s="1"/>
  <c r="BB19" i="3"/>
  <c r="BD19" i="3" s="1"/>
  <c r="BB21" i="3"/>
  <c r="BD21" i="3" s="1"/>
  <c r="BB23" i="3"/>
  <c r="BG23" i="3" s="1"/>
  <c r="BB25" i="3"/>
  <c r="BB27" i="3"/>
  <c r="BB29" i="3"/>
  <c r="BB31" i="3"/>
  <c r="BB33" i="3"/>
  <c r="BB35" i="3"/>
  <c r="BB37" i="3"/>
  <c r="BB39" i="3"/>
  <c r="BB41" i="3"/>
  <c r="BB43" i="3"/>
  <c r="BB45" i="3"/>
  <c r="BB47" i="3"/>
  <c r="BB49" i="3"/>
  <c r="BB51" i="3"/>
  <c r="BB53" i="3"/>
  <c r="BB55" i="3"/>
  <c r="BB57" i="3"/>
  <c r="BB59" i="3"/>
  <c r="BB61" i="3"/>
  <c r="BB63" i="3"/>
  <c r="BB65" i="3"/>
  <c r="BB67" i="3"/>
  <c r="BB69" i="3"/>
  <c r="BB71" i="3"/>
  <c r="BB73" i="3"/>
  <c r="BB75" i="3"/>
  <c r="BB77" i="3"/>
  <c r="BB79" i="3"/>
  <c r="BB81" i="3"/>
  <c r="BB83" i="3"/>
  <c r="BB85" i="3"/>
  <c r="BB87" i="3"/>
  <c r="BB89" i="3"/>
  <c r="BB91" i="3"/>
  <c r="BB93" i="3"/>
  <c r="BB95" i="3"/>
  <c r="BB97" i="3"/>
  <c r="BB99" i="3"/>
  <c r="BB101" i="3"/>
  <c r="BB103" i="3"/>
  <c r="BB105" i="3"/>
  <c r="BB107" i="3"/>
  <c r="BB109" i="3"/>
  <c r="BB111" i="3"/>
  <c r="BB13" i="3"/>
  <c r="AY16" i="1"/>
  <c r="AY12" i="1"/>
  <c r="AJ13" i="3"/>
  <c r="AJ15" i="3"/>
  <c r="AG16" i="1"/>
  <c r="AG12" i="1"/>
  <c r="AG13" i="1"/>
  <c r="AY109" i="1"/>
  <c r="BB109" i="1" s="1"/>
  <c r="AG14"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5" i="1"/>
  <c r="AY17" i="1"/>
  <c r="AY18" i="1"/>
  <c r="BB18" i="1" s="1"/>
  <c r="AY19" i="1"/>
  <c r="BA19" i="1" s="1"/>
  <c r="AY20" i="1"/>
  <c r="AY21" i="1"/>
  <c r="AY22" i="1"/>
  <c r="AY23" i="1"/>
  <c r="BE23" i="1" s="1"/>
  <c r="AY24" i="1"/>
  <c r="BD24" i="1" s="1"/>
  <c r="AY25" i="1"/>
  <c r="BC25" i="1" s="1"/>
  <c r="AY26" i="1"/>
  <c r="AY27" i="1"/>
  <c r="BA27" i="1" s="1"/>
  <c r="AY28" i="1"/>
  <c r="BD28" i="1" s="1"/>
  <c r="AY29" i="1"/>
  <c r="AY30" i="1"/>
  <c r="AY31" i="1"/>
  <c r="BA31" i="1" s="1"/>
  <c r="AY32" i="1"/>
  <c r="AY33" i="1"/>
  <c r="AY34" i="1"/>
  <c r="BB34" i="1" s="1"/>
  <c r="AY35" i="1"/>
  <c r="BA35" i="1" s="1"/>
  <c r="AY36" i="1"/>
  <c r="AY37" i="1"/>
  <c r="AY38" i="1"/>
  <c r="BB38" i="1" s="1"/>
  <c r="AY39" i="1"/>
  <c r="BE39" i="1" s="1"/>
  <c r="AY40" i="1"/>
  <c r="BD40" i="1" s="1"/>
  <c r="AY41" i="1"/>
  <c r="BC41" i="1" s="1"/>
  <c r="AY42" i="1"/>
  <c r="AY43" i="1"/>
  <c r="BA43" i="1" s="1"/>
  <c r="AY44" i="1"/>
  <c r="BD44" i="1" s="1"/>
  <c r="AY45" i="1"/>
  <c r="AY46" i="1"/>
  <c r="AY47" i="1"/>
  <c r="BA47" i="1" s="1"/>
  <c r="AY48" i="1"/>
  <c r="AY49" i="1"/>
  <c r="AY50" i="1"/>
  <c r="BB50" i="1" s="1"/>
  <c r="AY51" i="1"/>
  <c r="BA51" i="1" s="1"/>
  <c r="AY52" i="1"/>
  <c r="AY53" i="1"/>
  <c r="AY54" i="1"/>
  <c r="AY55" i="1"/>
  <c r="BE55" i="1" s="1"/>
  <c r="AY56" i="1"/>
  <c r="BA56" i="1" s="1"/>
  <c r="AY57" i="1"/>
  <c r="AY58" i="1"/>
  <c r="AY59" i="1"/>
  <c r="BE59" i="1" s="1"/>
  <c r="AY60" i="1"/>
  <c r="BD60" i="1" s="1"/>
  <c r="AY61" i="1"/>
  <c r="BC61" i="1" s="1"/>
  <c r="AY62" i="1"/>
  <c r="AY63" i="1"/>
  <c r="BA63" i="1" s="1"/>
  <c r="AY64" i="1"/>
  <c r="BD64" i="1" s="1"/>
  <c r="AY65" i="1"/>
  <c r="AY66" i="1"/>
  <c r="BB66" i="1" s="1"/>
  <c r="AY67" i="1"/>
  <c r="BA67" i="1" s="1"/>
  <c r="AY68" i="1"/>
  <c r="AY69" i="1"/>
  <c r="AY70" i="1"/>
  <c r="BB70" i="1" s="1"/>
  <c r="AY71" i="1"/>
  <c r="BA71" i="1" s="1"/>
  <c r="AY72" i="1"/>
  <c r="AY73" i="1"/>
  <c r="AY74" i="1"/>
  <c r="AY75" i="1"/>
  <c r="BE75" i="1" s="1"/>
  <c r="AY76" i="1"/>
  <c r="BD76" i="1" s="1"/>
  <c r="AY77" i="1"/>
  <c r="BC77" i="1" s="1"/>
  <c r="AY78" i="1"/>
  <c r="AY79" i="1"/>
  <c r="BA79" i="1" s="1"/>
  <c r="AY80" i="1"/>
  <c r="BD80" i="1" s="1"/>
  <c r="AY81" i="1"/>
  <c r="AY82" i="1"/>
  <c r="AY83" i="1"/>
  <c r="BA83" i="1" s="1"/>
  <c r="AY84" i="1"/>
  <c r="BE84" i="1" s="1"/>
  <c r="AY85" i="1"/>
  <c r="BB85" i="1" s="1"/>
  <c r="AY86" i="1"/>
  <c r="BA86" i="1" s="1"/>
  <c r="AY87" i="1"/>
  <c r="BD87" i="1" s="1"/>
  <c r="AY88" i="1"/>
  <c r="BC88" i="1" s="1"/>
  <c r="AY89" i="1"/>
  <c r="BB89" i="1" s="1"/>
  <c r="AY90" i="1"/>
  <c r="BA90" i="1" s="1"/>
  <c r="AY91" i="1"/>
  <c r="BD91" i="1" s="1"/>
  <c r="AY92" i="1"/>
  <c r="BC92" i="1" s="1"/>
  <c r="AY93" i="1"/>
  <c r="BB93" i="1" s="1"/>
  <c r="AY94" i="1"/>
  <c r="BA94" i="1" s="1"/>
  <c r="AY95" i="1"/>
  <c r="BD95" i="1" s="1"/>
  <c r="AY96" i="1"/>
  <c r="BC96" i="1" s="1"/>
  <c r="AY97" i="1"/>
  <c r="BB97" i="1" s="1"/>
  <c r="AY98" i="1"/>
  <c r="BA98" i="1" s="1"/>
  <c r="AY99" i="1"/>
  <c r="BD99" i="1" s="1"/>
  <c r="AY100" i="1"/>
  <c r="BC100" i="1" s="1"/>
  <c r="AY101" i="1"/>
  <c r="BB101" i="1" s="1"/>
  <c r="AY102" i="1"/>
  <c r="BA102" i="1" s="1"/>
  <c r="AY103" i="1"/>
  <c r="BD103" i="1" s="1"/>
  <c r="AY104" i="1"/>
  <c r="BC104" i="1" s="1"/>
  <c r="AY105" i="1"/>
  <c r="BB105" i="1" s="1"/>
  <c r="AY106" i="1"/>
  <c r="BA106" i="1" s="1"/>
  <c r="AY107" i="1"/>
  <c r="BD107" i="1" s="1"/>
  <c r="AY108" i="1"/>
  <c r="BC108" i="1" s="1"/>
  <c r="AY110" i="1"/>
  <c r="BA110" i="1" s="1"/>
  <c r="AY111" i="1"/>
  <c r="BD111" i="1" s="1"/>
  <c r="AY15" i="1"/>
  <c r="BA15" i="1" s="1"/>
  <c r="AZ73" i="3" l="1"/>
  <c r="AR73" i="3"/>
  <c r="AZ41" i="3"/>
  <c r="G26" i="3"/>
  <c r="H26" i="3" s="1"/>
  <c r="G38" i="3"/>
  <c r="H38" i="3" s="1"/>
  <c r="G42" i="3"/>
  <c r="H42" i="3" s="1"/>
  <c r="G50" i="3"/>
  <c r="H50" i="3" s="1"/>
  <c r="G58" i="3"/>
  <c r="H58" i="3" s="1"/>
  <c r="G70" i="3"/>
  <c r="H70" i="3" s="1"/>
  <c r="G74" i="3"/>
  <c r="H74" i="3" s="1"/>
  <c r="G82" i="3"/>
  <c r="H82" i="3" s="1"/>
  <c r="G98" i="3"/>
  <c r="H98" i="3" s="1"/>
  <c r="G102" i="3"/>
  <c r="H102" i="3" s="1"/>
  <c r="G106" i="3"/>
  <c r="H106" i="3" s="1"/>
  <c r="AU25" i="3"/>
  <c r="AQ105" i="3"/>
  <c r="AN25" i="3"/>
  <c r="AM49" i="3"/>
  <c r="AS49" i="3"/>
  <c r="AM81" i="3"/>
  <c r="AS81" i="3"/>
  <c r="AN57" i="3"/>
  <c r="AR97" i="3"/>
  <c r="AP101" i="3"/>
  <c r="AU41" i="3"/>
  <c r="AP41" i="3"/>
  <c r="AU57" i="3"/>
  <c r="AP57" i="3"/>
  <c r="AU73" i="3"/>
  <c r="AP73" i="3"/>
  <c r="AT37" i="3"/>
  <c r="AN101" i="3"/>
  <c r="AU101" i="3"/>
  <c r="AS105" i="3"/>
  <c r="AO37" i="3"/>
  <c r="AQ37" i="3"/>
  <c r="AO69" i="3"/>
  <c r="AQ69" i="3"/>
  <c r="AM85" i="3"/>
  <c r="AP97" i="3"/>
  <c r="AT97" i="3"/>
  <c r="AV33" i="3"/>
  <c r="AV97" i="3"/>
  <c r="AM105" i="3"/>
  <c r="AW89" i="3"/>
  <c r="AW65" i="3"/>
  <c r="AW33" i="3"/>
  <c r="AV109" i="3"/>
  <c r="AZ101" i="3"/>
  <c r="AW85" i="3"/>
  <c r="AY85" i="3"/>
  <c r="AV77" i="3"/>
  <c r="AZ69" i="3"/>
  <c r="AW53" i="3"/>
  <c r="AY53" i="3"/>
  <c r="AV45" i="3"/>
  <c r="AZ37" i="3"/>
  <c r="AV41" i="3"/>
  <c r="AX25" i="3"/>
  <c r="AX97" i="3"/>
  <c r="AX81" i="3"/>
  <c r="AX57" i="3"/>
  <c r="AX41" i="3"/>
  <c r="AZ105" i="3"/>
  <c r="AN49" i="3"/>
  <c r="AN81" i="3"/>
  <c r="AX105" i="3"/>
  <c r="AX73" i="3"/>
  <c r="AX49" i="3"/>
  <c r="AZ25" i="3"/>
  <c r="AV81" i="3"/>
  <c r="AR41" i="3"/>
  <c r="AP25" i="3"/>
  <c r="AR49" i="3"/>
  <c r="AR81" i="3"/>
  <c r="AS101" i="3"/>
  <c r="AU105" i="3"/>
  <c r="AR25" i="3"/>
  <c r="AT49" i="3"/>
  <c r="AO49" i="3"/>
  <c r="AT81" i="3"/>
  <c r="AO81" i="3"/>
  <c r="AN41" i="3"/>
  <c r="AT101" i="3"/>
  <c r="AN105" i="3"/>
  <c r="AQ41" i="3"/>
  <c r="AQ57" i="3"/>
  <c r="AQ73" i="3"/>
  <c r="AO97" i="3"/>
  <c r="AR37" i="3"/>
  <c r="AM37" i="3"/>
  <c r="AR69" i="3"/>
  <c r="AM69" i="3"/>
  <c r="AZ57" i="3"/>
  <c r="AV101" i="3"/>
  <c r="AV69" i="3"/>
  <c r="AV37" i="3"/>
  <c r="AV73" i="3"/>
  <c r="AM97" i="3"/>
  <c r="AW97" i="3"/>
  <c r="AW81" i="3"/>
  <c r="AW57" i="3"/>
  <c r="AW41" i="3"/>
  <c r="AO25" i="3"/>
  <c r="AR57" i="3"/>
  <c r="AR89" i="3"/>
  <c r="AW105" i="3"/>
  <c r="AW73" i="3"/>
  <c r="AW49" i="3"/>
  <c r="AV25" i="3"/>
  <c r="AZ65" i="3"/>
  <c r="AT25" i="3"/>
  <c r="AM25" i="3"/>
  <c r="AQ97" i="3"/>
  <c r="AU49" i="3"/>
  <c r="AP49" i="3"/>
  <c r="AU81" i="3"/>
  <c r="AP81" i="3"/>
  <c r="AR105" i="3"/>
  <c r="AM41" i="3"/>
  <c r="AS41" i="3"/>
  <c r="AM57" i="3"/>
  <c r="AS57" i="3"/>
  <c r="AM73" i="3"/>
  <c r="AS73" i="3"/>
  <c r="AT69" i="3"/>
  <c r="AS97" i="3"/>
  <c r="AM101" i="3"/>
  <c r="AR101" i="3"/>
  <c r="AN37" i="3"/>
  <c r="AN69" i="3"/>
  <c r="AO101" i="3"/>
  <c r="AW101" i="3"/>
  <c r="AY101" i="3"/>
  <c r="AZ85" i="3"/>
  <c r="AW69" i="3"/>
  <c r="AY69" i="3"/>
  <c r="AZ53" i="3"/>
  <c r="AW37" i="3"/>
  <c r="AY37" i="3"/>
  <c r="AZ97" i="3"/>
  <c r="AY81" i="3"/>
  <c r="AY57" i="3"/>
  <c r="AV49" i="3"/>
  <c r="AN33" i="3"/>
  <c r="AY49" i="3"/>
  <c r="AW25" i="3"/>
  <c r="AL15" i="3"/>
  <c r="AL13" i="3"/>
  <c r="AL17" i="3"/>
  <c r="BF23" i="3"/>
  <c r="BE23" i="3"/>
  <c r="BH23" i="3"/>
  <c r="BD23" i="3"/>
  <c r="BB108" i="1"/>
  <c r="BB104" i="1"/>
  <c r="BB100" i="1"/>
  <c r="BB96" i="1"/>
  <c r="BB92" i="1"/>
  <c r="BB88" i="1"/>
  <c r="BE83" i="1"/>
  <c r="BE67" i="1"/>
  <c r="BE47" i="1"/>
  <c r="BE31" i="1"/>
  <c r="BC111" i="1"/>
  <c r="BC107" i="1"/>
  <c r="BC103" i="1"/>
  <c r="BC99" i="1"/>
  <c r="BC95" i="1"/>
  <c r="BC91" i="1"/>
  <c r="BC87" i="1"/>
  <c r="BE109" i="1"/>
  <c r="BE105" i="1"/>
  <c r="BE101" i="1"/>
  <c r="BE97" i="1"/>
  <c r="BE93" i="1"/>
  <c r="BE89" i="1"/>
  <c r="BE85" i="1"/>
  <c r="BA109" i="1"/>
  <c r="BA105" i="1"/>
  <c r="BA101" i="1"/>
  <c r="BA97" i="1"/>
  <c r="BA93" i="1"/>
  <c r="BA89" i="1"/>
  <c r="BA85" i="1"/>
  <c r="BC74" i="1"/>
  <c r="BD74" i="1"/>
  <c r="BA74" i="1"/>
  <c r="BE74" i="1"/>
  <c r="BC62" i="1"/>
  <c r="BD62" i="1"/>
  <c r="BA62" i="1"/>
  <c r="BE62" i="1"/>
  <c r="BC54" i="1"/>
  <c r="BD54" i="1"/>
  <c r="BA54" i="1"/>
  <c r="BE54" i="1"/>
  <c r="BC42" i="1"/>
  <c r="BD42" i="1"/>
  <c r="BA42" i="1"/>
  <c r="BE42" i="1"/>
  <c r="BC30" i="1"/>
  <c r="BD30" i="1"/>
  <c r="BA30" i="1"/>
  <c r="BE30" i="1"/>
  <c r="BD90" i="1"/>
  <c r="BB54" i="1"/>
  <c r="BD81" i="1"/>
  <c r="BA81" i="1"/>
  <c r="BE81" i="1"/>
  <c r="BB81" i="1"/>
  <c r="BD77" i="1"/>
  <c r="BA77" i="1"/>
  <c r="BE77" i="1"/>
  <c r="BB77" i="1"/>
  <c r="BD73" i="1"/>
  <c r="BA73" i="1"/>
  <c r="BE73" i="1"/>
  <c r="BB73" i="1"/>
  <c r="BD69" i="1"/>
  <c r="BA69" i="1"/>
  <c r="BE69" i="1"/>
  <c r="BB69" i="1"/>
  <c r="BD65" i="1"/>
  <c r="BA65" i="1"/>
  <c r="BE65" i="1"/>
  <c r="BB65" i="1"/>
  <c r="BD61" i="1"/>
  <c r="BA61" i="1"/>
  <c r="BE61" i="1"/>
  <c r="BB61" i="1"/>
  <c r="BD57" i="1"/>
  <c r="BA57" i="1"/>
  <c r="BE57" i="1"/>
  <c r="BB57" i="1"/>
  <c r="BD53" i="1"/>
  <c r="BA53" i="1"/>
  <c r="BE53" i="1"/>
  <c r="BB53" i="1"/>
  <c r="BD49" i="1"/>
  <c r="BA49" i="1"/>
  <c r="BE49" i="1"/>
  <c r="BB49" i="1"/>
  <c r="BD45" i="1"/>
  <c r="BA45" i="1"/>
  <c r="BE45" i="1"/>
  <c r="BB45" i="1"/>
  <c r="BD41" i="1"/>
  <c r="BA41" i="1"/>
  <c r="BE41" i="1"/>
  <c r="BB41" i="1"/>
  <c r="BD37" i="1"/>
  <c r="BA37" i="1"/>
  <c r="BE37" i="1"/>
  <c r="BB37" i="1"/>
  <c r="BD33" i="1"/>
  <c r="BA33" i="1"/>
  <c r="BE33" i="1"/>
  <c r="BB33" i="1"/>
  <c r="BD29" i="1"/>
  <c r="BA29" i="1"/>
  <c r="BE29" i="1"/>
  <c r="BB29" i="1"/>
  <c r="BD25" i="1"/>
  <c r="BA25" i="1"/>
  <c r="BE25" i="1"/>
  <c r="BB25" i="1"/>
  <c r="BD21" i="1"/>
  <c r="BA21" i="1"/>
  <c r="BE21" i="1"/>
  <c r="BB21" i="1"/>
  <c r="BD17" i="1"/>
  <c r="BA17" i="1"/>
  <c r="BE17" i="1"/>
  <c r="BB17" i="1"/>
  <c r="BB111" i="1"/>
  <c r="BC110" i="1"/>
  <c r="BD109" i="1"/>
  <c r="BE108" i="1"/>
  <c r="BA108" i="1"/>
  <c r="BB107" i="1"/>
  <c r="BC106" i="1"/>
  <c r="BD105" i="1"/>
  <c r="BE104" i="1"/>
  <c r="BA104" i="1"/>
  <c r="BB103" i="1"/>
  <c r="BC102" i="1"/>
  <c r="BD101" i="1"/>
  <c r="BE100" i="1"/>
  <c r="BA100" i="1"/>
  <c r="BB99" i="1"/>
  <c r="BC98" i="1"/>
  <c r="BD97" i="1"/>
  <c r="BE96" i="1"/>
  <c r="BA96" i="1"/>
  <c r="BB95" i="1"/>
  <c r="BC94" i="1"/>
  <c r="BD93" i="1"/>
  <c r="BE92" i="1"/>
  <c r="BA92" i="1"/>
  <c r="BB91" i="1"/>
  <c r="BC90" i="1"/>
  <c r="BD89" i="1"/>
  <c r="BE88" i="1"/>
  <c r="BA88" i="1"/>
  <c r="BB87" i="1"/>
  <c r="BC86" i="1"/>
  <c r="BD85" i="1"/>
  <c r="BE79" i="1"/>
  <c r="BC73" i="1"/>
  <c r="BE63" i="1"/>
  <c r="BC57" i="1"/>
  <c r="BC53" i="1"/>
  <c r="BE43" i="1"/>
  <c r="BC37" i="1"/>
  <c r="BE27" i="1"/>
  <c r="BC21" i="1"/>
  <c r="BC82" i="1"/>
  <c r="BD82" i="1"/>
  <c r="BA82" i="1"/>
  <c r="BE82" i="1"/>
  <c r="BC70" i="1"/>
  <c r="BD70" i="1"/>
  <c r="BA70" i="1"/>
  <c r="BE70" i="1"/>
  <c r="BC58" i="1"/>
  <c r="BD58" i="1"/>
  <c r="BA58" i="1"/>
  <c r="BE58" i="1"/>
  <c r="BC46" i="1"/>
  <c r="BD46" i="1"/>
  <c r="BA46" i="1"/>
  <c r="BE46" i="1"/>
  <c r="BC34" i="1"/>
  <c r="BD34" i="1"/>
  <c r="BA34" i="1"/>
  <c r="BE34" i="1"/>
  <c r="BC22" i="1"/>
  <c r="BD22" i="1"/>
  <c r="BA22" i="1"/>
  <c r="BE22" i="1"/>
  <c r="BD102" i="1"/>
  <c r="BD98" i="1"/>
  <c r="BD94" i="1"/>
  <c r="BD86" i="1"/>
  <c r="BB74" i="1"/>
  <c r="BB58" i="1"/>
  <c r="BB22" i="1"/>
  <c r="BA84" i="1"/>
  <c r="BC84" i="1"/>
  <c r="BA80" i="1"/>
  <c r="BE80" i="1"/>
  <c r="BB80" i="1"/>
  <c r="BC80" i="1"/>
  <c r="BA76" i="1"/>
  <c r="BE76" i="1"/>
  <c r="BB76" i="1"/>
  <c r="BC76" i="1"/>
  <c r="BA72" i="1"/>
  <c r="BE72" i="1"/>
  <c r="BB72" i="1"/>
  <c r="BC72" i="1"/>
  <c r="BA68" i="1"/>
  <c r="BE68" i="1"/>
  <c r="BB68" i="1"/>
  <c r="BC68" i="1"/>
  <c r="BA64" i="1"/>
  <c r="BE64" i="1"/>
  <c r="BB64" i="1"/>
  <c r="BC64" i="1"/>
  <c r="BA60" i="1"/>
  <c r="BE60" i="1"/>
  <c r="BB60" i="1"/>
  <c r="BC60" i="1"/>
  <c r="BA52" i="1"/>
  <c r="BE52" i="1"/>
  <c r="BB52" i="1"/>
  <c r="BC52" i="1"/>
  <c r="BA48" i="1"/>
  <c r="BE48" i="1"/>
  <c r="BB48" i="1"/>
  <c r="BC48" i="1"/>
  <c r="BA44" i="1"/>
  <c r="BE44" i="1"/>
  <c r="BB44" i="1"/>
  <c r="BC44" i="1"/>
  <c r="BA40" i="1"/>
  <c r="BE40" i="1"/>
  <c r="BB40" i="1"/>
  <c r="BC40" i="1"/>
  <c r="BA36" i="1"/>
  <c r="BE36" i="1"/>
  <c r="BB36" i="1"/>
  <c r="BC36" i="1"/>
  <c r="BA32" i="1"/>
  <c r="BE32" i="1"/>
  <c r="BB32" i="1"/>
  <c r="BC32" i="1"/>
  <c r="BA28" i="1"/>
  <c r="BE28" i="1"/>
  <c r="BB28" i="1"/>
  <c r="BC28" i="1"/>
  <c r="BA24" i="1"/>
  <c r="BE24" i="1"/>
  <c r="BB24" i="1"/>
  <c r="BC24" i="1"/>
  <c r="BA20" i="1"/>
  <c r="BE20" i="1"/>
  <c r="BB20" i="1"/>
  <c r="BC20" i="1"/>
  <c r="BE111" i="1"/>
  <c r="BA111" i="1"/>
  <c r="BB110" i="1"/>
  <c r="BC109" i="1"/>
  <c r="BD108" i="1"/>
  <c r="BE107" i="1"/>
  <c r="BA107" i="1"/>
  <c r="BB106" i="1"/>
  <c r="BC105" i="1"/>
  <c r="BD104" i="1"/>
  <c r="BE103" i="1"/>
  <c r="BA103" i="1"/>
  <c r="BB102" i="1"/>
  <c r="BC101" i="1"/>
  <c r="BD100" i="1"/>
  <c r="BE99" i="1"/>
  <c r="BA99" i="1"/>
  <c r="BB98" i="1"/>
  <c r="BC97" i="1"/>
  <c r="BD96" i="1"/>
  <c r="BE95" i="1"/>
  <c r="BA95" i="1"/>
  <c r="BB94" i="1"/>
  <c r="BC93" i="1"/>
  <c r="BD92" i="1"/>
  <c r="BE91" i="1"/>
  <c r="BA91" i="1"/>
  <c r="BB90" i="1"/>
  <c r="BC89" i="1"/>
  <c r="BD88" i="1"/>
  <c r="BE87" i="1"/>
  <c r="BA87" i="1"/>
  <c r="BB86" i="1"/>
  <c r="BC85" i="1"/>
  <c r="BD84" i="1"/>
  <c r="BB82" i="1"/>
  <c r="BD72" i="1"/>
  <c r="BC69" i="1"/>
  <c r="BD52" i="1"/>
  <c r="BC49" i="1"/>
  <c r="BB46" i="1"/>
  <c r="BD36" i="1"/>
  <c r="BC33" i="1"/>
  <c r="BB30" i="1"/>
  <c r="BD20" i="1"/>
  <c r="BC17" i="1"/>
  <c r="BC78" i="1"/>
  <c r="BD78" i="1"/>
  <c r="BA78" i="1"/>
  <c r="BE78" i="1"/>
  <c r="BC66" i="1"/>
  <c r="BD66" i="1"/>
  <c r="BA66" i="1"/>
  <c r="BE66" i="1"/>
  <c r="BC50" i="1"/>
  <c r="BD50" i="1"/>
  <c r="BA50" i="1"/>
  <c r="BE50" i="1"/>
  <c r="BC38" i="1"/>
  <c r="BD38" i="1"/>
  <c r="BA38" i="1"/>
  <c r="BE38" i="1"/>
  <c r="BC26" i="1"/>
  <c r="BD26" i="1"/>
  <c r="BA26" i="1"/>
  <c r="BE26" i="1"/>
  <c r="BC18" i="1"/>
  <c r="BD18" i="1"/>
  <c r="BA18" i="1"/>
  <c r="BE18" i="1"/>
  <c r="BD110" i="1"/>
  <c r="BD106" i="1"/>
  <c r="BB83" i="1"/>
  <c r="BC83" i="1"/>
  <c r="BD83" i="1"/>
  <c r="BB79" i="1"/>
  <c r="BC79" i="1"/>
  <c r="BD79" i="1"/>
  <c r="BB75" i="1"/>
  <c r="BC75" i="1"/>
  <c r="BD75" i="1"/>
  <c r="BB71" i="1"/>
  <c r="BC71" i="1"/>
  <c r="BD71" i="1"/>
  <c r="BB67" i="1"/>
  <c r="BC67" i="1"/>
  <c r="BD67" i="1"/>
  <c r="BB63" i="1"/>
  <c r="BC63" i="1"/>
  <c r="BD63" i="1"/>
  <c r="BB59" i="1"/>
  <c r="BC59" i="1"/>
  <c r="BD59" i="1"/>
  <c r="BB55" i="1"/>
  <c r="BC55" i="1"/>
  <c r="BD55" i="1"/>
  <c r="BB51" i="1"/>
  <c r="BC51" i="1"/>
  <c r="BD51" i="1"/>
  <c r="BB47" i="1"/>
  <c r="BC47" i="1"/>
  <c r="BD47" i="1"/>
  <c r="BB43" i="1"/>
  <c r="BC43" i="1"/>
  <c r="BD43" i="1"/>
  <c r="BB39" i="1"/>
  <c r="BC39" i="1"/>
  <c r="BD39" i="1"/>
  <c r="BB35" i="1"/>
  <c r="BC35" i="1"/>
  <c r="BD35" i="1"/>
  <c r="BB31" i="1"/>
  <c r="BC31" i="1"/>
  <c r="BD31" i="1"/>
  <c r="BB27" i="1"/>
  <c r="BC27" i="1"/>
  <c r="BD27" i="1"/>
  <c r="BB23" i="1"/>
  <c r="BC23" i="1"/>
  <c r="BD23" i="1"/>
  <c r="BB19" i="1"/>
  <c r="BC19" i="1"/>
  <c r="BD19" i="1"/>
  <c r="BE110" i="1"/>
  <c r="BE106" i="1"/>
  <c r="BE102" i="1"/>
  <c r="BE98" i="1"/>
  <c r="BE94" i="1"/>
  <c r="BE90" i="1"/>
  <c r="BE86" i="1"/>
  <c r="BB84" i="1"/>
  <c r="BC81" i="1"/>
  <c r="BB78" i="1"/>
  <c r="BA75" i="1"/>
  <c r="BE71" i="1"/>
  <c r="BD68" i="1"/>
  <c r="BC65" i="1"/>
  <c r="BB62" i="1"/>
  <c r="BA59" i="1"/>
  <c r="BA55" i="1"/>
  <c r="BE51" i="1"/>
  <c r="BD48" i="1"/>
  <c r="BC45" i="1"/>
  <c r="BB42" i="1"/>
  <c r="BA39" i="1"/>
  <c r="BE35" i="1"/>
  <c r="BD32" i="1"/>
  <c r="BC29" i="1"/>
  <c r="BB26" i="1"/>
  <c r="BA23" i="1"/>
  <c r="BE19" i="1"/>
  <c r="AW111" i="1" l="1"/>
  <c r="AV111" i="1"/>
  <c r="AU111" i="1"/>
  <c r="AT111" i="1"/>
  <c r="AS111" i="1"/>
  <c r="AW110" i="1"/>
  <c r="AV110" i="1"/>
  <c r="AU110" i="1"/>
  <c r="AT110" i="1"/>
  <c r="AS110" i="1"/>
  <c r="AW109" i="1"/>
  <c r="AV109" i="1"/>
  <c r="AU109" i="1"/>
  <c r="AT109" i="1"/>
  <c r="AS109" i="1"/>
  <c r="AW108" i="1"/>
  <c r="AV108" i="1"/>
  <c r="AU108" i="1"/>
  <c r="AT108" i="1"/>
  <c r="AS108" i="1"/>
  <c r="AW107" i="1"/>
  <c r="AV107" i="1"/>
  <c r="AU107" i="1"/>
  <c r="AT107" i="1"/>
  <c r="AS107" i="1"/>
  <c r="AW106" i="1"/>
  <c r="AV106" i="1"/>
  <c r="AU106" i="1"/>
  <c r="AT106" i="1"/>
  <c r="AS106" i="1"/>
  <c r="AW105" i="1"/>
  <c r="AV105" i="1"/>
  <c r="AU105" i="1"/>
  <c r="AT105" i="1"/>
  <c r="AS105" i="1"/>
  <c r="AW104" i="1"/>
  <c r="AV104" i="1"/>
  <c r="AU104" i="1"/>
  <c r="AT104" i="1"/>
  <c r="AS104" i="1"/>
  <c r="AW103" i="1"/>
  <c r="AV103" i="1"/>
  <c r="AU103" i="1"/>
  <c r="AT103" i="1"/>
  <c r="AS103" i="1"/>
  <c r="AW102" i="1"/>
  <c r="AV102" i="1"/>
  <c r="AU102" i="1"/>
  <c r="AT102" i="1"/>
  <c r="AS102" i="1"/>
  <c r="AW101" i="1"/>
  <c r="AV101" i="1"/>
  <c r="AU101" i="1"/>
  <c r="AT101" i="1"/>
  <c r="AS101" i="1"/>
  <c r="AW100" i="1"/>
  <c r="AV100" i="1"/>
  <c r="AU100" i="1"/>
  <c r="AT100" i="1"/>
  <c r="AS100" i="1"/>
  <c r="AW99" i="1"/>
  <c r="AV99" i="1"/>
  <c r="AU99" i="1"/>
  <c r="AT99" i="1"/>
  <c r="AS99" i="1"/>
  <c r="AW98" i="1"/>
  <c r="AV98" i="1"/>
  <c r="AU98" i="1"/>
  <c r="AT98" i="1"/>
  <c r="AS98" i="1"/>
  <c r="AW97" i="1"/>
  <c r="AV97" i="1"/>
  <c r="AU97" i="1"/>
  <c r="AT97" i="1"/>
  <c r="AS97" i="1"/>
  <c r="AW96" i="1"/>
  <c r="AV96" i="1"/>
  <c r="AU96" i="1"/>
  <c r="AT96" i="1"/>
  <c r="AS96" i="1"/>
  <c r="AW95" i="1"/>
  <c r="AV95" i="1"/>
  <c r="AU95" i="1"/>
  <c r="AT95" i="1"/>
  <c r="AS95" i="1"/>
  <c r="AW94" i="1"/>
  <c r="AV94" i="1"/>
  <c r="AU94" i="1"/>
  <c r="AT94" i="1"/>
  <c r="AS94" i="1"/>
  <c r="AW93" i="1"/>
  <c r="AV93" i="1"/>
  <c r="AU93" i="1"/>
  <c r="AT93" i="1"/>
  <c r="AS93" i="1"/>
  <c r="AW92" i="1"/>
  <c r="AV92" i="1"/>
  <c r="AU92" i="1"/>
  <c r="AT92" i="1"/>
  <c r="AS92" i="1"/>
  <c r="AW91" i="1"/>
  <c r="AV91" i="1"/>
  <c r="AU91" i="1"/>
  <c r="AT91" i="1"/>
  <c r="AS91" i="1"/>
  <c r="AW90" i="1"/>
  <c r="AV90" i="1"/>
  <c r="AU90" i="1"/>
  <c r="AT90" i="1"/>
  <c r="AS90" i="1"/>
  <c r="AW89" i="1"/>
  <c r="AV89" i="1"/>
  <c r="AU89" i="1"/>
  <c r="AT89" i="1"/>
  <c r="AS89" i="1"/>
  <c r="AW88" i="1"/>
  <c r="AV88" i="1"/>
  <c r="AU88" i="1"/>
  <c r="AT88" i="1"/>
  <c r="AS88" i="1"/>
  <c r="AW87" i="1"/>
  <c r="AV87" i="1"/>
  <c r="AU87" i="1"/>
  <c r="AT87" i="1"/>
  <c r="AS87" i="1"/>
  <c r="AW86" i="1"/>
  <c r="AV86" i="1"/>
  <c r="AU86" i="1"/>
  <c r="AT86" i="1"/>
  <c r="AS86" i="1"/>
  <c r="AW85" i="1"/>
  <c r="AV85" i="1"/>
  <c r="AU85" i="1"/>
  <c r="AT85" i="1"/>
  <c r="AS85" i="1"/>
  <c r="AW84" i="1"/>
  <c r="AV84" i="1"/>
  <c r="AU84" i="1"/>
  <c r="AT84" i="1"/>
  <c r="AS84" i="1"/>
  <c r="AW83" i="1"/>
  <c r="AV83" i="1"/>
  <c r="AU83" i="1"/>
  <c r="AT83" i="1"/>
  <c r="AS83" i="1"/>
  <c r="AW82" i="1"/>
  <c r="AV82" i="1"/>
  <c r="AU82" i="1"/>
  <c r="AT82" i="1"/>
  <c r="AS82" i="1"/>
  <c r="AW81" i="1"/>
  <c r="AV81" i="1"/>
  <c r="AU81" i="1"/>
  <c r="AT81" i="1"/>
  <c r="AS81" i="1"/>
  <c r="AW80" i="1"/>
  <c r="AV80" i="1"/>
  <c r="AU80" i="1"/>
  <c r="AT80" i="1"/>
  <c r="AS80" i="1"/>
  <c r="AW79" i="1"/>
  <c r="AV79" i="1"/>
  <c r="AU79" i="1"/>
  <c r="AT79" i="1"/>
  <c r="AS79" i="1"/>
  <c r="AW78" i="1"/>
  <c r="AV78" i="1"/>
  <c r="AU78" i="1"/>
  <c r="AT78" i="1"/>
  <c r="AS78" i="1"/>
  <c r="AW77" i="1"/>
  <c r="AV77" i="1"/>
  <c r="AU77" i="1"/>
  <c r="AT77" i="1"/>
  <c r="AS77" i="1"/>
  <c r="AW76" i="1"/>
  <c r="AV76" i="1"/>
  <c r="AU76" i="1"/>
  <c r="AT76" i="1"/>
  <c r="AS76" i="1"/>
  <c r="AW75" i="1"/>
  <c r="AV75" i="1"/>
  <c r="AU75" i="1"/>
  <c r="AT75" i="1"/>
  <c r="AS75" i="1"/>
  <c r="AW74" i="1"/>
  <c r="AV74" i="1"/>
  <c r="AU74" i="1"/>
  <c r="AT74" i="1"/>
  <c r="AS74" i="1"/>
  <c r="AW73" i="1"/>
  <c r="AV73" i="1"/>
  <c r="AU73" i="1"/>
  <c r="AT73" i="1"/>
  <c r="AS73" i="1"/>
  <c r="AW72" i="1"/>
  <c r="AV72" i="1"/>
  <c r="AU72" i="1"/>
  <c r="AT72" i="1"/>
  <c r="AS72" i="1"/>
  <c r="AW71" i="1"/>
  <c r="AV71" i="1"/>
  <c r="AU71" i="1"/>
  <c r="AT71" i="1"/>
  <c r="AS71" i="1"/>
  <c r="AW70" i="1"/>
  <c r="AV70" i="1"/>
  <c r="AU70" i="1"/>
  <c r="AT70" i="1"/>
  <c r="AS70" i="1"/>
  <c r="AW69" i="1"/>
  <c r="AV69" i="1"/>
  <c r="AU69" i="1"/>
  <c r="AT69" i="1"/>
  <c r="AS69" i="1"/>
  <c r="AW68" i="1"/>
  <c r="AV68" i="1"/>
  <c r="AU68" i="1"/>
  <c r="AT68" i="1"/>
  <c r="AS68" i="1"/>
  <c r="AW67" i="1"/>
  <c r="AV67" i="1"/>
  <c r="AU67" i="1"/>
  <c r="AT67" i="1"/>
  <c r="AS67" i="1"/>
  <c r="AW66" i="1"/>
  <c r="AV66" i="1"/>
  <c r="AU66" i="1"/>
  <c r="AT66" i="1"/>
  <c r="AS66" i="1"/>
  <c r="AW65" i="1"/>
  <c r="AV65" i="1"/>
  <c r="AU65" i="1"/>
  <c r="AT65" i="1"/>
  <c r="AS65" i="1"/>
  <c r="AW64" i="1"/>
  <c r="AV64" i="1"/>
  <c r="AU64" i="1"/>
  <c r="AT64" i="1"/>
  <c r="AS64" i="1"/>
  <c r="AW63" i="1"/>
  <c r="AV63" i="1"/>
  <c r="AU63" i="1"/>
  <c r="AT63" i="1"/>
  <c r="AS63" i="1"/>
  <c r="AW62" i="1"/>
  <c r="AV62" i="1"/>
  <c r="AU62" i="1"/>
  <c r="AT62" i="1"/>
  <c r="AS62" i="1"/>
  <c r="AW61" i="1"/>
  <c r="AV61" i="1"/>
  <c r="AU61" i="1"/>
  <c r="AT61" i="1"/>
  <c r="AS61" i="1"/>
  <c r="AW60" i="1"/>
  <c r="AV60" i="1"/>
  <c r="AU60" i="1"/>
  <c r="AT60" i="1"/>
  <c r="AS60" i="1"/>
  <c r="AW59" i="1"/>
  <c r="AV59" i="1"/>
  <c r="AU59" i="1"/>
  <c r="AT59" i="1"/>
  <c r="AS59" i="1"/>
  <c r="AW58" i="1"/>
  <c r="AV58" i="1"/>
  <c r="AU58" i="1"/>
  <c r="AT58" i="1"/>
  <c r="AS58" i="1"/>
  <c r="AW57" i="1"/>
  <c r="AV57" i="1"/>
  <c r="AU57" i="1"/>
  <c r="AT57" i="1"/>
  <c r="AS57" i="1"/>
  <c r="AW55" i="1"/>
  <c r="AV55" i="1"/>
  <c r="AU55" i="1"/>
  <c r="AT55" i="1"/>
  <c r="AS55" i="1"/>
  <c r="AW54" i="1"/>
  <c r="AV54" i="1"/>
  <c r="AU54" i="1"/>
  <c r="AT54" i="1"/>
  <c r="AS54" i="1"/>
  <c r="AW53" i="1"/>
  <c r="AV53" i="1"/>
  <c r="AU53" i="1"/>
  <c r="AT53" i="1"/>
  <c r="AS53" i="1"/>
  <c r="AW52" i="1"/>
  <c r="AV52" i="1"/>
  <c r="AU52" i="1"/>
  <c r="AT52" i="1"/>
  <c r="AS52" i="1"/>
  <c r="AW51" i="1"/>
  <c r="AV51" i="1"/>
  <c r="AU51" i="1"/>
  <c r="AT51" i="1"/>
  <c r="AS51" i="1"/>
  <c r="AW50" i="1"/>
  <c r="AV50" i="1"/>
  <c r="AU50" i="1"/>
  <c r="AT50" i="1"/>
  <c r="AS50" i="1"/>
  <c r="AW49" i="1"/>
  <c r="AV49" i="1"/>
  <c r="AU49" i="1"/>
  <c r="AT49" i="1"/>
  <c r="AS49" i="1"/>
  <c r="AW48" i="1"/>
  <c r="AV48" i="1"/>
  <c r="AU48" i="1"/>
  <c r="AT48" i="1"/>
  <c r="AS48" i="1"/>
  <c r="AW47" i="1"/>
  <c r="AV47" i="1"/>
  <c r="AU47" i="1"/>
  <c r="AT47" i="1"/>
  <c r="AS47" i="1"/>
  <c r="AW46" i="1"/>
  <c r="AV46" i="1"/>
  <c r="AU46" i="1"/>
  <c r="AT46" i="1"/>
  <c r="AS46" i="1"/>
  <c r="AW45" i="1"/>
  <c r="AV45" i="1"/>
  <c r="AU45" i="1"/>
  <c r="AT45" i="1"/>
  <c r="AS45" i="1"/>
  <c r="AW44" i="1"/>
  <c r="AV44" i="1"/>
  <c r="AU44" i="1"/>
  <c r="AT44" i="1"/>
  <c r="AS44" i="1"/>
  <c r="AW43" i="1"/>
  <c r="AV43" i="1"/>
  <c r="AU43" i="1"/>
  <c r="AT43" i="1"/>
  <c r="AS43" i="1"/>
  <c r="AW42" i="1"/>
  <c r="AV42" i="1"/>
  <c r="AU42" i="1"/>
  <c r="AT42" i="1"/>
  <c r="AS42" i="1"/>
  <c r="AW41" i="1"/>
  <c r="AV41" i="1"/>
  <c r="AU41" i="1"/>
  <c r="AT41" i="1"/>
  <c r="AS41" i="1"/>
  <c r="AW40" i="1"/>
  <c r="AV40" i="1"/>
  <c r="AU40" i="1"/>
  <c r="AT40" i="1"/>
  <c r="AS40" i="1"/>
  <c r="AW39" i="1"/>
  <c r="AV39" i="1"/>
  <c r="AU39" i="1"/>
  <c r="AT39" i="1"/>
  <c r="AS39" i="1"/>
  <c r="AW38" i="1"/>
  <c r="AV38" i="1"/>
  <c r="AU38" i="1"/>
  <c r="AT38" i="1"/>
  <c r="AS38" i="1"/>
  <c r="AW37" i="1"/>
  <c r="AV37" i="1"/>
  <c r="AU37" i="1"/>
  <c r="AT37" i="1"/>
  <c r="AS37" i="1"/>
  <c r="AW36" i="1"/>
  <c r="AV36" i="1"/>
  <c r="AU36" i="1"/>
  <c r="AT36" i="1"/>
  <c r="AS36" i="1"/>
  <c r="AW35" i="1"/>
  <c r="AV35" i="1"/>
  <c r="AU35" i="1"/>
  <c r="AT35" i="1"/>
  <c r="AS35" i="1"/>
  <c r="AW34" i="1"/>
  <c r="AV34" i="1"/>
  <c r="AU34" i="1"/>
  <c r="AT34" i="1"/>
  <c r="AS34" i="1"/>
  <c r="AW33" i="1"/>
  <c r="AV33" i="1"/>
  <c r="AU33" i="1"/>
  <c r="AT33" i="1"/>
  <c r="AS33" i="1"/>
  <c r="AW32" i="1"/>
  <c r="AV32" i="1"/>
  <c r="AU32" i="1"/>
  <c r="AT32" i="1"/>
  <c r="AS32" i="1"/>
  <c r="AW31" i="1"/>
  <c r="AV31" i="1"/>
  <c r="AU31" i="1"/>
  <c r="AT31" i="1"/>
  <c r="AS31" i="1"/>
  <c r="AW30" i="1"/>
  <c r="AV30" i="1"/>
  <c r="AU30" i="1"/>
  <c r="AT30" i="1"/>
  <c r="AS30" i="1"/>
  <c r="AW29" i="1"/>
  <c r="AV29" i="1"/>
  <c r="AU29" i="1"/>
  <c r="AT29" i="1"/>
  <c r="AS29" i="1"/>
  <c r="AW28" i="1"/>
  <c r="AV28" i="1"/>
  <c r="AU28" i="1"/>
  <c r="AT28" i="1"/>
  <c r="AS28" i="1"/>
  <c r="AW27" i="1"/>
  <c r="AV27" i="1"/>
  <c r="AU27" i="1"/>
  <c r="AT27" i="1"/>
  <c r="AS27" i="1"/>
  <c r="AW26" i="1"/>
  <c r="AV26" i="1"/>
  <c r="AU26" i="1"/>
  <c r="AT26" i="1"/>
  <c r="AS26" i="1"/>
  <c r="AW25" i="1"/>
  <c r="AV25" i="1"/>
  <c r="AU25" i="1"/>
  <c r="AT25" i="1"/>
  <c r="AS25" i="1"/>
  <c r="AW24" i="1"/>
  <c r="AV24" i="1"/>
  <c r="AU24" i="1"/>
  <c r="AT24" i="1"/>
  <c r="AS24" i="1"/>
  <c r="AW23" i="1"/>
  <c r="AV23" i="1"/>
  <c r="AU23" i="1"/>
  <c r="AT23" i="1"/>
  <c r="AS23" i="1"/>
  <c r="AW22" i="1"/>
  <c r="AV22" i="1"/>
  <c r="AU22" i="1"/>
  <c r="AT22" i="1"/>
  <c r="AS22" i="1"/>
  <c r="AW21" i="1"/>
  <c r="AV21" i="1"/>
  <c r="AU21" i="1"/>
  <c r="AT21" i="1"/>
  <c r="AS21" i="1"/>
  <c r="AW20" i="1"/>
  <c r="AV20" i="1"/>
  <c r="AU20" i="1"/>
  <c r="AT20" i="1"/>
  <c r="AS20" i="1"/>
  <c r="AW19" i="1"/>
  <c r="AV19" i="1"/>
  <c r="AU19" i="1"/>
  <c r="AT19" i="1"/>
  <c r="AS19" i="1"/>
  <c r="AW18" i="1"/>
  <c r="AV18" i="1"/>
  <c r="AU18" i="1"/>
  <c r="AT18" i="1"/>
  <c r="AS18" i="1"/>
  <c r="AW17" i="1"/>
  <c r="AV17" i="1"/>
  <c r="AU17" i="1"/>
  <c r="AT17" i="1"/>
  <c r="AS17" i="1"/>
  <c r="AL7" i="1" l="1"/>
  <c r="AY14" i="1" s="1"/>
  <c r="BA14" i="1" l="1"/>
  <c r="AY13"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E111" i="3"/>
  <c r="E109" i="3"/>
  <c r="E110" i="3" s="1"/>
  <c r="E107" i="3"/>
  <c r="E108" i="3" s="1"/>
  <c r="J105" i="3"/>
  <c r="E105" i="3"/>
  <c r="E106" i="3" s="1"/>
  <c r="E103" i="3"/>
  <c r="E104" i="3" s="1"/>
  <c r="E101" i="3"/>
  <c r="E102" i="3" s="1"/>
  <c r="E99" i="3"/>
  <c r="E100" i="3" s="1"/>
  <c r="J97" i="3"/>
  <c r="E97" i="3"/>
  <c r="E98" i="3" s="1"/>
  <c r="E95" i="3"/>
  <c r="E96" i="3" s="1"/>
  <c r="E93" i="3"/>
  <c r="E94" i="3" s="1"/>
  <c r="E91" i="3"/>
  <c r="E92" i="3" s="1"/>
  <c r="E89" i="3"/>
  <c r="E90" i="3" s="1"/>
  <c r="J87" i="3"/>
  <c r="E87" i="3"/>
  <c r="E88" i="3" s="1"/>
  <c r="E85" i="3"/>
  <c r="E86" i="3" s="1"/>
  <c r="J83" i="3"/>
  <c r="E83" i="3"/>
  <c r="E84" i="3" s="1"/>
  <c r="E81" i="3"/>
  <c r="E82" i="3" s="1"/>
  <c r="E79" i="3"/>
  <c r="E80" i="3" s="1"/>
  <c r="J77" i="3"/>
  <c r="E77" i="3"/>
  <c r="E78" i="3" s="1"/>
  <c r="J75" i="3"/>
  <c r="E75" i="3"/>
  <c r="E76" i="3" s="1"/>
  <c r="E73" i="3"/>
  <c r="E74" i="3" s="1"/>
  <c r="E71" i="3"/>
  <c r="E72" i="3" s="1"/>
  <c r="J69" i="3"/>
  <c r="E69" i="3"/>
  <c r="E70" i="3" s="1"/>
  <c r="E67" i="3"/>
  <c r="E68" i="3" s="1"/>
  <c r="J65" i="3"/>
  <c r="E65" i="3"/>
  <c r="E66" i="3" s="1"/>
  <c r="J63" i="3"/>
  <c r="E63" i="3"/>
  <c r="E64" i="3" s="1"/>
  <c r="E61" i="3"/>
  <c r="E62" i="3" s="1"/>
  <c r="E59" i="3"/>
  <c r="E60" i="3" s="1"/>
  <c r="J57" i="3"/>
  <c r="E57" i="3"/>
  <c r="E58" i="3" s="1"/>
  <c r="E55" i="3"/>
  <c r="E56" i="3" s="1"/>
  <c r="E53" i="3"/>
  <c r="E54" i="3" s="1"/>
  <c r="J51" i="3"/>
  <c r="E51" i="3"/>
  <c r="E52" i="3" s="1"/>
  <c r="J49" i="3"/>
  <c r="E49" i="3"/>
  <c r="E50" i="3" s="1"/>
  <c r="E47" i="3"/>
  <c r="E48" i="3" s="1"/>
  <c r="E45" i="3"/>
  <c r="E46" i="3" s="1"/>
  <c r="E43" i="3"/>
  <c r="E44" i="3" s="1"/>
  <c r="E41" i="3"/>
  <c r="E42" i="3" s="1"/>
  <c r="E39" i="3"/>
  <c r="E40" i="3" s="1"/>
  <c r="E37" i="3"/>
  <c r="E38" i="3" s="1"/>
  <c r="E35" i="3"/>
  <c r="E36" i="3" s="1"/>
  <c r="J33" i="3"/>
  <c r="E33" i="3"/>
  <c r="E34" i="3" s="1"/>
  <c r="E31" i="3"/>
  <c r="E32" i="3" s="1"/>
  <c r="E29" i="3"/>
  <c r="E30" i="3" s="1"/>
  <c r="E27" i="3"/>
  <c r="E28" i="3" s="1"/>
  <c r="E25" i="3"/>
  <c r="E26" i="3" s="1"/>
  <c r="J23" i="3"/>
  <c r="E23" i="3"/>
  <c r="E24" i="3" s="1"/>
  <c r="E21" i="3"/>
  <c r="E19" i="3"/>
  <c r="F19" i="3" s="1"/>
  <c r="E17" i="3"/>
  <c r="F17" i="3" s="1"/>
  <c r="F18" i="3" s="1"/>
  <c r="E15" i="3"/>
  <c r="F15" i="3" s="1"/>
  <c r="F16" i="3" s="1"/>
  <c r="C13" i="1"/>
  <c r="C14" i="1"/>
  <c r="BC14" i="1" s="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E22" i="3" l="1"/>
  <c r="F21" i="3"/>
  <c r="F20" i="3"/>
  <c r="G19" i="3"/>
  <c r="H19" i="3" s="1"/>
  <c r="J19" i="3" s="1"/>
  <c r="AJ12" i="1"/>
  <c r="BB12" i="1"/>
  <c r="BC15" i="1"/>
  <c r="BD15" i="1"/>
  <c r="BB15" i="1"/>
  <c r="BE15" i="1"/>
  <c r="AU15" i="1"/>
  <c r="AT15" i="1"/>
  <c r="AS15" i="1"/>
  <c r="AV15" i="1"/>
  <c r="AW15" i="1"/>
  <c r="E112" i="3"/>
  <c r="F111" i="3"/>
  <c r="E20" i="3"/>
  <c r="BE15" i="3"/>
  <c r="G15" i="3"/>
  <c r="H15" i="3" s="1"/>
  <c r="J15" i="3" s="1"/>
  <c r="E16" i="3"/>
  <c r="E18" i="3"/>
  <c r="BE17" i="3"/>
  <c r="G17" i="3"/>
  <c r="H17" i="3" s="1"/>
  <c r="J17" i="3" s="1"/>
  <c r="BE56" i="1"/>
  <c r="BD56" i="1"/>
  <c r="BC56" i="1"/>
  <c r="BB56" i="1"/>
  <c r="AU16" i="1"/>
  <c r="AT16" i="1"/>
  <c r="AW16" i="1"/>
  <c r="AS16" i="1"/>
  <c r="AV16" i="1"/>
  <c r="BE14" i="1"/>
  <c r="BD14" i="1"/>
  <c r="AS14" i="1"/>
  <c r="AV14" i="1"/>
  <c r="AU14" i="1"/>
  <c r="AT14" i="1"/>
  <c r="AW14" i="1"/>
  <c r="BB14" i="1"/>
  <c r="BA13" i="1"/>
  <c r="BC13" i="1"/>
  <c r="BD13" i="1"/>
  <c r="BE13" i="1"/>
  <c r="BB13" i="1"/>
  <c r="BA16" i="1"/>
  <c r="BE16" i="1"/>
  <c r="BB16" i="1"/>
  <c r="BC16" i="1"/>
  <c r="BD16" i="1"/>
  <c r="BA12" i="1"/>
  <c r="BC12" i="1"/>
  <c r="BD12" i="1"/>
  <c r="BE12" i="1"/>
  <c r="AU12" i="1"/>
  <c r="AT12" i="1"/>
  <c r="AV12" i="1"/>
  <c r="AW12" i="1"/>
  <c r="AS12" i="1"/>
  <c r="AW56" i="1"/>
  <c r="AS56" i="1"/>
  <c r="AV56" i="1"/>
  <c r="AU56" i="1"/>
  <c r="AT56" i="1"/>
  <c r="AS13" i="1"/>
  <c r="AT13" i="1"/>
  <c r="AU13" i="1"/>
  <c r="AV13" i="1"/>
  <c r="AW13" i="1"/>
  <c r="J25" i="3"/>
  <c r="J95" i="3"/>
  <c r="J27" i="3"/>
  <c r="J45" i="3"/>
  <c r="J53" i="3"/>
  <c r="J67" i="3"/>
  <c r="J89" i="3"/>
  <c r="J60" i="3"/>
  <c r="J41" i="3"/>
  <c r="J59" i="3"/>
  <c r="J29" i="3"/>
  <c r="J37" i="3"/>
  <c r="J73" i="3"/>
  <c r="J85" i="3"/>
  <c r="J71" i="3"/>
  <c r="J109" i="3"/>
  <c r="J107" i="3"/>
  <c r="J103" i="3"/>
  <c r="J101" i="3"/>
  <c r="J99" i="3"/>
  <c r="J93" i="3"/>
  <c r="J91" i="3"/>
  <c r="J81" i="3"/>
  <c r="J79" i="3"/>
  <c r="J61" i="3"/>
  <c r="J55" i="3"/>
  <c r="J47" i="3"/>
  <c r="J43" i="3"/>
  <c r="J39" i="3"/>
  <c r="J35" i="3"/>
  <c r="J31"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E52" i="1"/>
  <c r="D12" i="1"/>
  <c r="E12" i="1" s="1"/>
  <c r="E13" i="3"/>
  <c r="K12" i="3"/>
  <c r="K105" i="3" s="1"/>
  <c r="AO7" i="3"/>
  <c r="AO6" i="3"/>
  <c r="F22" i="3" l="1"/>
  <c r="AO21" i="3" s="1"/>
  <c r="AT21" i="3"/>
  <c r="AU21" i="3"/>
  <c r="BG21" i="3"/>
  <c r="AN21" i="3"/>
  <c r="AQ21" i="3"/>
  <c r="AS21" i="3"/>
  <c r="G21" i="3"/>
  <c r="H21" i="3" s="1"/>
  <c r="J21" i="3" s="1"/>
  <c r="AZ21" i="3"/>
  <c r="AX21" i="3"/>
  <c r="G22" i="3"/>
  <c r="H22" i="3" s="1"/>
  <c r="J22" i="3" s="1"/>
  <c r="F13" i="3"/>
  <c r="F14" i="3" s="1"/>
  <c r="F112" i="3"/>
  <c r="AV111" i="3" s="1"/>
  <c r="AS111" i="3"/>
  <c r="AT111" i="3"/>
  <c r="AY111" i="3"/>
  <c r="AP111" i="3"/>
  <c r="G111" i="3"/>
  <c r="H111" i="3" s="1"/>
  <c r="J111" i="3" s="1"/>
  <c r="AW19" i="3"/>
  <c r="AX19" i="3"/>
  <c r="AO19" i="3"/>
  <c r="AN19" i="3"/>
  <c r="AM19" i="3"/>
  <c r="AY19" i="3"/>
  <c r="AS19" i="3"/>
  <c r="AV19" i="3"/>
  <c r="AU19" i="3"/>
  <c r="AT19" i="3"/>
  <c r="AZ19" i="3"/>
  <c r="AR19" i="3"/>
  <c r="AQ19" i="3"/>
  <c r="AP19" i="3"/>
  <c r="BH19" i="3"/>
  <c r="BF19" i="3"/>
  <c r="BE19" i="3"/>
  <c r="BG19" i="3"/>
  <c r="G20" i="3"/>
  <c r="H20" i="3" s="1"/>
  <c r="J20" i="3" s="1"/>
  <c r="BG15" i="3"/>
  <c r="BH15" i="3"/>
  <c r="BF15" i="3"/>
  <c r="G13" i="3"/>
  <c r="H13" i="3" s="1"/>
  <c r="J13" i="3" s="1"/>
  <c r="Q7" i="3"/>
  <c r="E14" i="3"/>
  <c r="AX15" i="3"/>
  <c r="AV15" i="3"/>
  <c r="AY15" i="3"/>
  <c r="AW15" i="3"/>
  <c r="AZ15" i="3"/>
  <c r="AM15" i="3"/>
  <c r="AR15" i="3"/>
  <c r="AS15" i="3"/>
  <c r="AQ15" i="3"/>
  <c r="AT15" i="3"/>
  <c r="AU15" i="3"/>
  <c r="AP15" i="3"/>
  <c r="AN15" i="3"/>
  <c r="AO15" i="3"/>
  <c r="G16" i="3"/>
  <c r="H16" i="3" s="1"/>
  <c r="BG17" i="3"/>
  <c r="AV17" i="3"/>
  <c r="AZ17" i="3"/>
  <c r="AW17" i="3"/>
  <c r="AX17" i="3"/>
  <c r="AY17" i="3"/>
  <c r="AN17" i="3"/>
  <c r="AU17" i="3"/>
  <c r="AS17" i="3"/>
  <c r="AT17" i="3"/>
  <c r="AO17" i="3"/>
  <c r="AQ17" i="3"/>
  <c r="AM17" i="3"/>
  <c r="AR17" i="3"/>
  <c r="AP17" i="3"/>
  <c r="BH17" i="3"/>
  <c r="BF17" i="3"/>
  <c r="G18" i="3"/>
  <c r="H18" i="3" s="1"/>
  <c r="K18" i="3" s="1"/>
  <c r="K23" i="3"/>
  <c r="K33" i="3"/>
  <c r="J96" i="3"/>
  <c r="K49" i="3"/>
  <c r="K51" i="3"/>
  <c r="K57" i="3"/>
  <c r="K63" i="3"/>
  <c r="K65" i="3"/>
  <c r="K69" i="3"/>
  <c r="K75" i="3"/>
  <c r="K77" i="3"/>
  <c r="K83" i="3"/>
  <c r="K87" i="3"/>
  <c r="K97" i="3"/>
  <c r="K111" i="3"/>
  <c r="K109" i="3"/>
  <c r="K107" i="3"/>
  <c r="K103" i="3"/>
  <c r="K101" i="3"/>
  <c r="K99" i="3"/>
  <c r="K95" i="3"/>
  <c r="K93" i="3"/>
  <c r="K91" i="3"/>
  <c r="K89" i="3"/>
  <c r="K85" i="3"/>
  <c r="K81" i="3"/>
  <c r="K79" i="3"/>
  <c r="K73" i="3"/>
  <c r="K71" i="3"/>
  <c r="K67" i="3"/>
  <c r="K61" i="3"/>
  <c r="K60" i="3"/>
  <c r="K59" i="3"/>
  <c r="K55" i="3"/>
  <c r="K53" i="3"/>
  <c r="K47" i="3"/>
  <c r="K45" i="3"/>
  <c r="K43" i="3"/>
  <c r="K41" i="3"/>
  <c r="K39" i="3"/>
  <c r="K37" i="3"/>
  <c r="K35" i="3"/>
  <c r="K31" i="3"/>
  <c r="K29" i="3"/>
  <c r="K27" i="3"/>
  <c r="K25" i="3"/>
  <c r="K21" i="3"/>
  <c r="K19" i="3"/>
  <c r="K20" i="3"/>
  <c r="K17" i="3"/>
  <c r="K15"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J54" i="3"/>
  <c r="J24" i="3"/>
  <c r="J42" i="3"/>
  <c r="L12" i="3"/>
  <c r="L109" i="3" s="1"/>
  <c r="J110" i="3"/>
  <c r="J108" i="3"/>
  <c r="J106" i="3"/>
  <c r="J104" i="3"/>
  <c r="J102" i="3"/>
  <c r="J100" i="3"/>
  <c r="J98" i="3"/>
  <c r="J94" i="3"/>
  <c r="J92" i="3"/>
  <c r="J90" i="3"/>
  <c r="J88" i="3"/>
  <c r="J86" i="3"/>
  <c r="J84" i="3"/>
  <c r="J82" i="3"/>
  <c r="J80" i="3"/>
  <c r="J78" i="3"/>
  <c r="J76" i="3"/>
  <c r="J74" i="3"/>
  <c r="J72" i="3"/>
  <c r="J70" i="3"/>
  <c r="J68" i="3"/>
  <c r="J66" i="3"/>
  <c r="J64" i="3"/>
  <c r="J62" i="3"/>
  <c r="J58" i="3"/>
  <c r="J56" i="3"/>
  <c r="J52" i="3"/>
  <c r="J50" i="3"/>
  <c r="J48" i="3"/>
  <c r="J46" i="3"/>
  <c r="J44" i="3"/>
  <c r="J40" i="3"/>
  <c r="J38" i="3"/>
  <c r="J36" i="3"/>
  <c r="J34" i="3"/>
  <c r="J32" i="3"/>
  <c r="J30" i="3"/>
  <c r="J28" i="3"/>
  <c r="J26" i="3"/>
  <c r="AL6" i="1"/>
  <c r="AV21" i="3" l="1"/>
  <c r="BH21" i="3"/>
  <c r="AM21" i="3"/>
  <c r="AP21" i="3"/>
  <c r="AR21" i="3"/>
  <c r="BF21" i="3"/>
  <c r="BE21" i="3"/>
  <c r="AY21" i="3"/>
  <c r="AW21" i="3"/>
  <c r="AQ111" i="3"/>
  <c r="AX111" i="3"/>
  <c r="G112" i="3"/>
  <c r="H112" i="3" s="1"/>
  <c r="J112" i="3" s="1"/>
  <c r="AR111" i="3"/>
  <c r="AW111" i="3"/>
  <c r="AU111" i="3"/>
  <c r="AM111" i="3"/>
  <c r="AO111" i="3"/>
  <c r="AZ111" i="3"/>
  <c r="AN111" i="3"/>
  <c r="K13" i="3"/>
  <c r="BF13" i="3"/>
  <c r="J18" i="3"/>
  <c r="K16" i="3"/>
  <c r="J16" i="3"/>
  <c r="BF33" i="3"/>
  <c r="BE33" i="3"/>
  <c r="BG33" i="3"/>
  <c r="BD33" i="3"/>
  <c r="BH33" i="3"/>
  <c r="BF65" i="3"/>
  <c r="BG65" i="3"/>
  <c r="BE65" i="3"/>
  <c r="BD65" i="3"/>
  <c r="BH65" i="3"/>
  <c r="BF97" i="3"/>
  <c r="BG97" i="3"/>
  <c r="BE97" i="3"/>
  <c r="BD97" i="3"/>
  <c r="BH97" i="3"/>
  <c r="BE43" i="3"/>
  <c r="BF43" i="3"/>
  <c r="BD43" i="3"/>
  <c r="BH43" i="3"/>
  <c r="BG43" i="3"/>
  <c r="BE75" i="3"/>
  <c r="BF75" i="3"/>
  <c r="BD75" i="3"/>
  <c r="BH75" i="3"/>
  <c r="BG75" i="3"/>
  <c r="BE107" i="3"/>
  <c r="BF107" i="3"/>
  <c r="BG107" i="3"/>
  <c r="BH107" i="3"/>
  <c r="BD107" i="3"/>
  <c r="BD53" i="3"/>
  <c r="BH53" i="3"/>
  <c r="BG53" i="3"/>
  <c r="BE53" i="3"/>
  <c r="BF53" i="3"/>
  <c r="BD85" i="3"/>
  <c r="BH85" i="3"/>
  <c r="BE85" i="3"/>
  <c r="BG85" i="3"/>
  <c r="BF85" i="3"/>
  <c r="BG31" i="3"/>
  <c r="BD31" i="3"/>
  <c r="BH31" i="3"/>
  <c r="BF31" i="3"/>
  <c r="BE31" i="3"/>
  <c r="BG63" i="3"/>
  <c r="BF63" i="3"/>
  <c r="BD63" i="3"/>
  <c r="BH63" i="3"/>
  <c r="BE63" i="3"/>
  <c r="BG95" i="3"/>
  <c r="BF95" i="3"/>
  <c r="BD95" i="3"/>
  <c r="BH95" i="3"/>
  <c r="BE95" i="3"/>
  <c r="BF41" i="3"/>
  <c r="BE41" i="3"/>
  <c r="BG41" i="3"/>
  <c r="BD41" i="3"/>
  <c r="BH41" i="3"/>
  <c r="BF73" i="3"/>
  <c r="BE73" i="3"/>
  <c r="BG73" i="3"/>
  <c r="BD73" i="3"/>
  <c r="BH73" i="3"/>
  <c r="BF105" i="3"/>
  <c r="BG105" i="3"/>
  <c r="BD105" i="3"/>
  <c r="BH105" i="3"/>
  <c r="BE105" i="3"/>
  <c r="BE51" i="3"/>
  <c r="BD51" i="3"/>
  <c r="BF51" i="3"/>
  <c r="BH51" i="3"/>
  <c r="BG51" i="3"/>
  <c r="BE83" i="3"/>
  <c r="BH83" i="3"/>
  <c r="BF83" i="3"/>
  <c r="BD83" i="3"/>
  <c r="BG83" i="3"/>
  <c r="BD29" i="3"/>
  <c r="BH29" i="3"/>
  <c r="BE29" i="3"/>
  <c r="BG29" i="3"/>
  <c r="BF29" i="3"/>
  <c r="BD61" i="3"/>
  <c r="BH61" i="3"/>
  <c r="BE61" i="3"/>
  <c r="BG61" i="3"/>
  <c r="BF61" i="3"/>
  <c r="BD93" i="3"/>
  <c r="BH93" i="3"/>
  <c r="BE93" i="3"/>
  <c r="BG93" i="3"/>
  <c r="BF93" i="3"/>
  <c r="BG39" i="3"/>
  <c r="BD39" i="3"/>
  <c r="BH39" i="3"/>
  <c r="BF39" i="3"/>
  <c r="BE39" i="3"/>
  <c r="BG71" i="3"/>
  <c r="BD71" i="3"/>
  <c r="BH71" i="3"/>
  <c r="BF71" i="3"/>
  <c r="BE71" i="3"/>
  <c r="BG103" i="3"/>
  <c r="BD103" i="3"/>
  <c r="BH103" i="3"/>
  <c r="BE103" i="3"/>
  <c r="BF103" i="3"/>
  <c r="BF49" i="3"/>
  <c r="BE49" i="3"/>
  <c r="BG49" i="3"/>
  <c r="BD49" i="3"/>
  <c r="BH49" i="3"/>
  <c r="BF81" i="3"/>
  <c r="BE81" i="3"/>
  <c r="BG81" i="3"/>
  <c r="BD81" i="3"/>
  <c r="BH81" i="3"/>
  <c r="BE27" i="3"/>
  <c r="BF27" i="3"/>
  <c r="BD27" i="3"/>
  <c r="BH27" i="3"/>
  <c r="BG27" i="3"/>
  <c r="BE59" i="3"/>
  <c r="BH59" i="3"/>
  <c r="BF59" i="3"/>
  <c r="BD59" i="3"/>
  <c r="BG59" i="3"/>
  <c r="BE91" i="3"/>
  <c r="BD91" i="3"/>
  <c r="BH91" i="3"/>
  <c r="BF91" i="3"/>
  <c r="BG91" i="3"/>
  <c r="BD37" i="3"/>
  <c r="BH37" i="3"/>
  <c r="BG37" i="3"/>
  <c r="BE37" i="3"/>
  <c r="BF37" i="3"/>
  <c r="BD69" i="3"/>
  <c r="BH69" i="3"/>
  <c r="BG69" i="3"/>
  <c r="BE69" i="3"/>
  <c r="BF69" i="3"/>
  <c r="BD101" i="3"/>
  <c r="BH101" i="3"/>
  <c r="BG101" i="3"/>
  <c r="BE101" i="3"/>
  <c r="BF101" i="3"/>
  <c r="BG47" i="3"/>
  <c r="BD47" i="3"/>
  <c r="BH47" i="3"/>
  <c r="BF47" i="3"/>
  <c r="BE47" i="3"/>
  <c r="BG79" i="3"/>
  <c r="BD79" i="3"/>
  <c r="BH79" i="3"/>
  <c r="BF79" i="3"/>
  <c r="BE79" i="3"/>
  <c r="BD109" i="3"/>
  <c r="BH109" i="3"/>
  <c r="BE109" i="3"/>
  <c r="BF109" i="3"/>
  <c r="BG109" i="3"/>
  <c r="BF25" i="3"/>
  <c r="BG25" i="3"/>
  <c r="BE25" i="3"/>
  <c r="BD25" i="3"/>
  <c r="BH25" i="3"/>
  <c r="BF57" i="3"/>
  <c r="BE57" i="3"/>
  <c r="BG57" i="3"/>
  <c r="BD57" i="3"/>
  <c r="BH57" i="3"/>
  <c r="BF89" i="3"/>
  <c r="BG89" i="3"/>
  <c r="BE89" i="3"/>
  <c r="BD89" i="3"/>
  <c r="BH89" i="3"/>
  <c r="BE35" i="3"/>
  <c r="BF35" i="3"/>
  <c r="BD35" i="3"/>
  <c r="BH35" i="3"/>
  <c r="BG35" i="3"/>
  <c r="BE67" i="3"/>
  <c r="BD67" i="3"/>
  <c r="BF67" i="3"/>
  <c r="BH67" i="3"/>
  <c r="BG67" i="3"/>
  <c r="BE99" i="3"/>
  <c r="BD99" i="3"/>
  <c r="BF99" i="3"/>
  <c r="BH99" i="3"/>
  <c r="BG99" i="3"/>
  <c r="BD45" i="3"/>
  <c r="BH45" i="3"/>
  <c r="BG45" i="3"/>
  <c r="BE45" i="3"/>
  <c r="BF45" i="3"/>
  <c r="BD77" i="3"/>
  <c r="BH77" i="3"/>
  <c r="BG77" i="3"/>
  <c r="BE77" i="3"/>
  <c r="BF77" i="3"/>
  <c r="BG111" i="3"/>
  <c r="BD111" i="3"/>
  <c r="BH111" i="3"/>
  <c r="BE111" i="3"/>
  <c r="BF111" i="3"/>
  <c r="BG55" i="3"/>
  <c r="BD55" i="3"/>
  <c r="BH55" i="3"/>
  <c r="BF55" i="3"/>
  <c r="BE55" i="3"/>
  <c r="BG87" i="3"/>
  <c r="BF87" i="3"/>
  <c r="BD87" i="3"/>
  <c r="BH87" i="3"/>
  <c r="BE87" i="3"/>
  <c r="BD13" i="3"/>
  <c r="L111" i="3"/>
  <c r="AJ13" i="1"/>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L112" i="3"/>
  <c r="K112" i="3"/>
  <c r="K110" i="3"/>
  <c r="L110" i="3"/>
  <c r="L108" i="3"/>
  <c r="K108" i="3"/>
  <c r="K106" i="3"/>
  <c r="L106" i="3"/>
  <c r="L104" i="3"/>
  <c r="K104" i="3"/>
  <c r="L102" i="3"/>
  <c r="K102" i="3"/>
  <c r="L100" i="3"/>
  <c r="K100" i="3"/>
  <c r="K98" i="3"/>
  <c r="L98" i="3"/>
  <c r="L94" i="3"/>
  <c r="K94" i="3"/>
  <c r="L92" i="3"/>
  <c r="K92" i="3"/>
  <c r="L90" i="3"/>
  <c r="K90" i="3"/>
  <c r="L88" i="3"/>
  <c r="K88" i="3"/>
  <c r="L86" i="3"/>
  <c r="K86" i="3"/>
  <c r="L84" i="3"/>
  <c r="K84" i="3"/>
  <c r="K82" i="3"/>
  <c r="L82" i="3"/>
  <c r="L80" i="3"/>
  <c r="K80" i="3"/>
  <c r="L78" i="3"/>
  <c r="K78" i="3"/>
  <c r="L76" i="3"/>
  <c r="K76" i="3"/>
  <c r="K74" i="3"/>
  <c r="L74" i="3"/>
  <c r="L72" i="3"/>
  <c r="K72" i="3"/>
  <c r="L70" i="3"/>
  <c r="K70" i="3"/>
  <c r="L68" i="3"/>
  <c r="K68" i="3"/>
  <c r="L66" i="3"/>
  <c r="K66" i="3"/>
  <c r="L64" i="3"/>
  <c r="K64" i="3"/>
  <c r="L62" i="3"/>
  <c r="K62" i="3"/>
  <c r="L58" i="3"/>
  <c r="K58" i="3"/>
  <c r="L56" i="3"/>
  <c r="K56" i="3"/>
  <c r="L54" i="3"/>
  <c r="K54" i="3"/>
  <c r="L52" i="3"/>
  <c r="K52" i="3"/>
  <c r="L50" i="3"/>
  <c r="K50" i="3"/>
  <c r="L48" i="3"/>
  <c r="K48" i="3"/>
  <c r="L46" i="3"/>
  <c r="K46" i="3"/>
  <c r="L44" i="3"/>
  <c r="K44" i="3"/>
  <c r="L42" i="3"/>
  <c r="K42" i="3"/>
  <c r="L40" i="3"/>
  <c r="K40" i="3"/>
  <c r="L38" i="3"/>
  <c r="K38" i="3"/>
  <c r="L36" i="3"/>
  <c r="K36" i="3"/>
  <c r="K34" i="3"/>
  <c r="L34" i="3"/>
  <c r="L32" i="3"/>
  <c r="K32" i="3"/>
  <c r="L30" i="3"/>
  <c r="K30" i="3"/>
  <c r="L28" i="3"/>
  <c r="K28" i="3"/>
  <c r="L26" i="3"/>
  <c r="K26" i="3"/>
  <c r="L24" i="3"/>
  <c r="K24" i="3"/>
  <c r="L22" i="3"/>
  <c r="K22" i="3"/>
  <c r="L18" i="3"/>
  <c r="L16" i="3"/>
  <c r="M12" i="3"/>
  <c r="M26" i="3" s="1"/>
  <c r="BG13" i="3" l="1"/>
  <c r="AR13" i="3"/>
  <c r="AS13" i="3"/>
  <c r="AP13" i="3"/>
  <c r="AU13" i="3"/>
  <c r="AV13" i="3"/>
  <c r="G14" i="3"/>
  <c r="H14" i="3" s="1"/>
  <c r="L14" i="3" s="1"/>
  <c r="AM13" i="3"/>
  <c r="BE13" i="3"/>
  <c r="AZ13" i="3"/>
  <c r="BH13" i="3"/>
  <c r="AT13" i="3"/>
  <c r="AY13" i="3"/>
  <c r="AX13" i="3"/>
  <c r="AW13" i="3"/>
  <c r="AQ13" i="3"/>
  <c r="AN13" i="3"/>
  <c r="AO13" i="3"/>
  <c r="N7" i="3"/>
  <c r="T7" i="3"/>
  <c r="AQ16" i="1"/>
  <c r="AM16" i="1"/>
  <c r="AI16" i="1"/>
  <c r="AP16" i="1"/>
  <c r="AL16" i="1"/>
  <c r="AO16" i="1"/>
  <c r="AK16" i="1"/>
  <c r="AN16" i="1"/>
  <c r="AJ16" i="1"/>
  <c r="AR16" i="1"/>
  <c r="AR98" i="1"/>
  <c r="AN98" i="1"/>
  <c r="AJ98" i="1"/>
  <c r="AQ98" i="1"/>
  <c r="AM98" i="1"/>
  <c r="AI98" i="1"/>
  <c r="AP98" i="1"/>
  <c r="AL98" i="1"/>
  <c r="AK98" i="1"/>
  <c r="AO98" i="1"/>
  <c r="AO18" i="1"/>
  <c r="AK18" i="1"/>
  <c r="AR18" i="1"/>
  <c r="AN18" i="1"/>
  <c r="AJ18" i="1"/>
  <c r="AQ18" i="1"/>
  <c r="AM18" i="1"/>
  <c r="AI18" i="1"/>
  <c r="AP18" i="1"/>
  <c r="AL18" i="1"/>
  <c r="AO47" i="1"/>
  <c r="AK47" i="1"/>
  <c r="AQ47" i="1"/>
  <c r="AL47" i="1"/>
  <c r="AP47" i="1"/>
  <c r="AJ47" i="1"/>
  <c r="AR47" i="1"/>
  <c r="AM47" i="1"/>
  <c r="AN47" i="1"/>
  <c r="AI47" i="1"/>
  <c r="AO61" i="1"/>
  <c r="AK61" i="1"/>
  <c r="AR61" i="1"/>
  <c r="AN61" i="1"/>
  <c r="AJ61" i="1"/>
  <c r="AQ61" i="1"/>
  <c r="AM61" i="1"/>
  <c r="AI61" i="1"/>
  <c r="AP61" i="1"/>
  <c r="AL61" i="1"/>
  <c r="AQ36" i="1"/>
  <c r="AM36" i="1"/>
  <c r="AI36" i="1"/>
  <c r="AP36" i="1"/>
  <c r="AL36" i="1"/>
  <c r="AR36" i="1"/>
  <c r="AN36" i="1"/>
  <c r="AJ36" i="1"/>
  <c r="AO36" i="1"/>
  <c r="AK36" i="1"/>
  <c r="AP108" i="1"/>
  <c r="AL108" i="1"/>
  <c r="AO108" i="1"/>
  <c r="AK108" i="1"/>
  <c r="AR108" i="1"/>
  <c r="AN108" i="1"/>
  <c r="AJ108" i="1"/>
  <c r="AQ108" i="1"/>
  <c r="AM108" i="1"/>
  <c r="AI108" i="1"/>
  <c r="AP56" i="1"/>
  <c r="AL56" i="1"/>
  <c r="AO56" i="1"/>
  <c r="AK56" i="1"/>
  <c r="AR56" i="1"/>
  <c r="AN56" i="1"/>
  <c r="AJ56" i="1"/>
  <c r="AM56" i="1"/>
  <c r="AI56" i="1"/>
  <c r="AQ56" i="1"/>
  <c r="AQ99" i="1"/>
  <c r="AM99" i="1"/>
  <c r="AI99" i="1"/>
  <c r="AP99" i="1"/>
  <c r="AL99" i="1"/>
  <c r="AO99" i="1"/>
  <c r="AK99" i="1"/>
  <c r="AR99" i="1"/>
  <c r="AN99" i="1"/>
  <c r="AJ99" i="1"/>
  <c r="AQ67" i="1"/>
  <c r="AM67" i="1"/>
  <c r="AI67" i="1"/>
  <c r="AP67" i="1"/>
  <c r="AL67" i="1"/>
  <c r="AO67" i="1"/>
  <c r="AK67" i="1"/>
  <c r="AR67" i="1"/>
  <c r="AN67" i="1"/>
  <c r="AJ67" i="1"/>
  <c r="AR35" i="1"/>
  <c r="AN35" i="1"/>
  <c r="AJ35" i="1"/>
  <c r="AK35" i="1"/>
  <c r="AQ35" i="1"/>
  <c r="AM35" i="1"/>
  <c r="AI35" i="1"/>
  <c r="AP35" i="1"/>
  <c r="AL35" i="1"/>
  <c r="AO35" i="1"/>
  <c r="AR110" i="1"/>
  <c r="AN110" i="1"/>
  <c r="AJ110" i="1"/>
  <c r="AQ110" i="1"/>
  <c r="AM110" i="1"/>
  <c r="AI110" i="1"/>
  <c r="AP110" i="1"/>
  <c r="AL110" i="1"/>
  <c r="AO110" i="1"/>
  <c r="AK110" i="1"/>
  <c r="AR94" i="1"/>
  <c r="AN94" i="1"/>
  <c r="AJ94" i="1"/>
  <c r="AQ94" i="1"/>
  <c r="AM94" i="1"/>
  <c r="AI94" i="1"/>
  <c r="AP94" i="1"/>
  <c r="AL94" i="1"/>
  <c r="AO94" i="1"/>
  <c r="AK94" i="1"/>
  <c r="AO78" i="1"/>
  <c r="AK78" i="1"/>
  <c r="AR78" i="1"/>
  <c r="AN78" i="1"/>
  <c r="AJ78" i="1"/>
  <c r="AQ78" i="1"/>
  <c r="AM78" i="1"/>
  <c r="AI78" i="1"/>
  <c r="AL78" i="1"/>
  <c r="AP78" i="1"/>
  <c r="AR62" i="1"/>
  <c r="AN62" i="1"/>
  <c r="AJ62" i="1"/>
  <c r="AQ62" i="1"/>
  <c r="AM62" i="1"/>
  <c r="AI62" i="1"/>
  <c r="AP62" i="1"/>
  <c r="AL62" i="1"/>
  <c r="AO62" i="1"/>
  <c r="AK62" i="1"/>
  <c r="AP46" i="1"/>
  <c r="AL46" i="1"/>
  <c r="AN46" i="1"/>
  <c r="AI46" i="1"/>
  <c r="AR46" i="1"/>
  <c r="AM46" i="1"/>
  <c r="AO46" i="1"/>
  <c r="AQ46" i="1"/>
  <c r="AK46" i="1"/>
  <c r="AJ46" i="1"/>
  <c r="AO30" i="1"/>
  <c r="AK30" i="1"/>
  <c r="AR30" i="1"/>
  <c r="AN30" i="1"/>
  <c r="AJ30" i="1"/>
  <c r="AL30" i="1"/>
  <c r="AQ30" i="1"/>
  <c r="AM30" i="1"/>
  <c r="AI30" i="1"/>
  <c r="AP30" i="1"/>
  <c r="AP60" i="1"/>
  <c r="AL60" i="1"/>
  <c r="AO60" i="1"/>
  <c r="AK60" i="1"/>
  <c r="AR60" i="1"/>
  <c r="AN60" i="1"/>
  <c r="AJ60" i="1"/>
  <c r="AQ60" i="1"/>
  <c r="AM60" i="1"/>
  <c r="AI60" i="1"/>
  <c r="AQ111" i="1"/>
  <c r="AM111" i="1"/>
  <c r="AI111" i="1"/>
  <c r="AP111" i="1"/>
  <c r="AL111" i="1"/>
  <c r="AO111" i="1"/>
  <c r="AK111" i="1"/>
  <c r="AN111" i="1"/>
  <c r="AJ111" i="1"/>
  <c r="AR111" i="1"/>
  <c r="AQ71" i="1"/>
  <c r="AM71" i="1"/>
  <c r="AI71" i="1"/>
  <c r="AP71" i="1"/>
  <c r="AL71" i="1"/>
  <c r="AO71" i="1"/>
  <c r="AN71" i="1"/>
  <c r="AK71" i="1"/>
  <c r="AR71" i="1"/>
  <c r="AJ71" i="1"/>
  <c r="AR39" i="1"/>
  <c r="AN39" i="1"/>
  <c r="AJ39" i="1"/>
  <c r="AK39" i="1"/>
  <c r="AQ39" i="1"/>
  <c r="AM39" i="1"/>
  <c r="AI39" i="1"/>
  <c r="AO39" i="1"/>
  <c r="AP39" i="1"/>
  <c r="AL39" i="1"/>
  <c r="AO105" i="1"/>
  <c r="AK105" i="1"/>
  <c r="AR105" i="1"/>
  <c r="AN105" i="1"/>
  <c r="AJ105" i="1"/>
  <c r="AQ105" i="1"/>
  <c r="AM105" i="1"/>
  <c r="AI105" i="1"/>
  <c r="AP105" i="1"/>
  <c r="AL105" i="1"/>
  <c r="AR89" i="1"/>
  <c r="AQ89" i="1"/>
  <c r="AM89" i="1"/>
  <c r="AL89" i="1"/>
  <c r="AP89" i="1"/>
  <c r="AK89" i="1"/>
  <c r="AO89" i="1"/>
  <c r="AJ89" i="1"/>
  <c r="AN89" i="1"/>
  <c r="AI89" i="1"/>
  <c r="AP73" i="1"/>
  <c r="AL73" i="1"/>
  <c r="AO73" i="1"/>
  <c r="AK73" i="1"/>
  <c r="AR73" i="1"/>
  <c r="AN73" i="1"/>
  <c r="AJ73" i="1"/>
  <c r="AQ73" i="1"/>
  <c r="AM73" i="1"/>
  <c r="AI73" i="1"/>
  <c r="AO57" i="1"/>
  <c r="AK57" i="1"/>
  <c r="AR57" i="1"/>
  <c r="AN57" i="1"/>
  <c r="AJ57" i="1"/>
  <c r="AQ57" i="1"/>
  <c r="AM57" i="1"/>
  <c r="AI57" i="1"/>
  <c r="AP57" i="1"/>
  <c r="AL57" i="1"/>
  <c r="AP41" i="1"/>
  <c r="AL41" i="1"/>
  <c r="AM41" i="1"/>
  <c r="AO41" i="1"/>
  <c r="AK41" i="1"/>
  <c r="AQ41" i="1"/>
  <c r="AR41" i="1"/>
  <c r="AN41" i="1"/>
  <c r="AJ41" i="1"/>
  <c r="AI41" i="1"/>
  <c r="AP25" i="1"/>
  <c r="AL25" i="1"/>
  <c r="AO25" i="1"/>
  <c r="AK25" i="1"/>
  <c r="AR25" i="1"/>
  <c r="AN25" i="1"/>
  <c r="AJ25" i="1"/>
  <c r="AQ25" i="1"/>
  <c r="AM25" i="1"/>
  <c r="AI25" i="1"/>
  <c r="AP52" i="1"/>
  <c r="AL52" i="1"/>
  <c r="AR52" i="1"/>
  <c r="AN52" i="1"/>
  <c r="AJ52" i="1"/>
  <c r="AQ52" i="1"/>
  <c r="AI52" i="1"/>
  <c r="AK52" i="1"/>
  <c r="AO52" i="1"/>
  <c r="AM52" i="1"/>
  <c r="AP72" i="1"/>
  <c r="AL72" i="1"/>
  <c r="AO72" i="1"/>
  <c r="AK72" i="1"/>
  <c r="AM72" i="1"/>
  <c r="AR72" i="1"/>
  <c r="AJ72" i="1"/>
  <c r="AQ72" i="1"/>
  <c r="AI72" i="1"/>
  <c r="AN72" i="1"/>
  <c r="AQ20" i="1"/>
  <c r="AM20" i="1"/>
  <c r="AI20" i="1"/>
  <c r="AP20" i="1"/>
  <c r="AL20" i="1"/>
  <c r="AO20" i="1"/>
  <c r="AK20" i="1"/>
  <c r="AR20" i="1"/>
  <c r="AN20" i="1"/>
  <c r="AJ20" i="1"/>
  <c r="AP68" i="1"/>
  <c r="AQ68" i="1"/>
  <c r="AL68" i="1"/>
  <c r="AO68" i="1"/>
  <c r="AK68" i="1"/>
  <c r="AN68" i="1"/>
  <c r="AJ68" i="1"/>
  <c r="AI68" i="1"/>
  <c r="AR68" i="1"/>
  <c r="AM68" i="1"/>
  <c r="AR43" i="1"/>
  <c r="AN43" i="1"/>
  <c r="AJ43" i="1"/>
  <c r="AQ43" i="1"/>
  <c r="AM43" i="1"/>
  <c r="AI43" i="1"/>
  <c r="AK43" i="1"/>
  <c r="AP43" i="1"/>
  <c r="AL43" i="1"/>
  <c r="AO43" i="1"/>
  <c r="AO82" i="1"/>
  <c r="AK82" i="1"/>
  <c r="AR82" i="1"/>
  <c r="AN82" i="1"/>
  <c r="AJ82" i="1"/>
  <c r="AQ82" i="1"/>
  <c r="AM82" i="1"/>
  <c r="AI82" i="1"/>
  <c r="AP82" i="1"/>
  <c r="AL82" i="1"/>
  <c r="AP50" i="1"/>
  <c r="AL50" i="1"/>
  <c r="AR50" i="1"/>
  <c r="AM50" i="1"/>
  <c r="AQ50" i="1"/>
  <c r="AK50" i="1"/>
  <c r="AN50" i="1"/>
  <c r="AI50" i="1"/>
  <c r="AO50" i="1"/>
  <c r="AJ50" i="1"/>
  <c r="AQ76" i="1"/>
  <c r="AM76" i="1"/>
  <c r="AI76" i="1"/>
  <c r="AP76" i="1"/>
  <c r="AL76" i="1"/>
  <c r="AO76" i="1"/>
  <c r="AK76" i="1"/>
  <c r="AJ76" i="1"/>
  <c r="AR76" i="1"/>
  <c r="AN76" i="1"/>
  <c r="AR83" i="1"/>
  <c r="AN83" i="1"/>
  <c r="AJ83" i="1"/>
  <c r="AQ83" i="1"/>
  <c r="AM83" i="1"/>
  <c r="AI83" i="1"/>
  <c r="AP83" i="1"/>
  <c r="AL83" i="1"/>
  <c r="AK83" i="1"/>
  <c r="AO83" i="1"/>
  <c r="AO93" i="1"/>
  <c r="AK93" i="1"/>
  <c r="AR93" i="1"/>
  <c r="AN93" i="1"/>
  <c r="AJ93" i="1"/>
  <c r="AQ93" i="1"/>
  <c r="AM93" i="1"/>
  <c r="AI93" i="1"/>
  <c r="AP93" i="1"/>
  <c r="AL93" i="1"/>
  <c r="AQ45" i="1"/>
  <c r="AM45" i="1"/>
  <c r="AI45" i="1"/>
  <c r="AO45" i="1"/>
  <c r="AJ45" i="1"/>
  <c r="AK45" i="1"/>
  <c r="AN45" i="1"/>
  <c r="AR45" i="1"/>
  <c r="AL45" i="1"/>
  <c r="AP45" i="1"/>
  <c r="AQ84" i="1"/>
  <c r="AM84" i="1"/>
  <c r="AI84" i="1"/>
  <c r="AP84" i="1"/>
  <c r="AL84" i="1"/>
  <c r="AO84" i="1"/>
  <c r="AK84" i="1"/>
  <c r="AR84" i="1"/>
  <c r="AN84" i="1"/>
  <c r="AJ84" i="1"/>
  <c r="AO92" i="1"/>
  <c r="AK92" i="1"/>
  <c r="AR92" i="1"/>
  <c r="AN92" i="1"/>
  <c r="AJ92" i="1"/>
  <c r="AQ92" i="1"/>
  <c r="AI92" i="1"/>
  <c r="AP92" i="1"/>
  <c r="AM92" i="1"/>
  <c r="AL92" i="1"/>
  <c r="AQ40" i="1"/>
  <c r="AM40" i="1"/>
  <c r="AI40" i="1"/>
  <c r="AR40" i="1"/>
  <c r="AN40" i="1"/>
  <c r="AP40" i="1"/>
  <c r="AL40" i="1"/>
  <c r="AO40" i="1"/>
  <c r="AK40" i="1"/>
  <c r="AJ40" i="1"/>
  <c r="AP91" i="1"/>
  <c r="AL91" i="1"/>
  <c r="AO91" i="1"/>
  <c r="AK91" i="1"/>
  <c r="AN91" i="1"/>
  <c r="AM91" i="1"/>
  <c r="AR91" i="1"/>
  <c r="AJ91" i="1"/>
  <c r="AQ91" i="1"/>
  <c r="AI91" i="1"/>
  <c r="AQ59" i="1"/>
  <c r="AM59" i="1"/>
  <c r="AI59" i="1"/>
  <c r="AP59" i="1"/>
  <c r="AL59" i="1"/>
  <c r="AO59" i="1"/>
  <c r="AK59" i="1"/>
  <c r="AJ59" i="1"/>
  <c r="AR59" i="1"/>
  <c r="AN59" i="1"/>
  <c r="AR27" i="1"/>
  <c r="AN27" i="1"/>
  <c r="AJ27" i="1"/>
  <c r="AQ27" i="1"/>
  <c r="AM27" i="1"/>
  <c r="AI27" i="1"/>
  <c r="AP27" i="1"/>
  <c r="AL27" i="1"/>
  <c r="AO27" i="1"/>
  <c r="AK27" i="1"/>
  <c r="AR106" i="1"/>
  <c r="AN106" i="1"/>
  <c r="AJ106" i="1"/>
  <c r="AQ106" i="1"/>
  <c r="AM106" i="1"/>
  <c r="AI106" i="1"/>
  <c r="AP106" i="1"/>
  <c r="AL106" i="1"/>
  <c r="AK106" i="1"/>
  <c r="AO106" i="1"/>
  <c r="AQ90" i="1"/>
  <c r="AM90" i="1"/>
  <c r="AI90" i="1"/>
  <c r="AP90" i="1"/>
  <c r="AL90" i="1"/>
  <c r="AR90" i="1"/>
  <c r="AJ90" i="1"/>
  <c r="AO90" i="1"/>
  <c r="AN90" i="1"/>
  <c r="AK90" i="1"/>
  <c r="AO74" i="1"/>
  <c r="AK74" i="1"/>
  <c r="AR74" i="1"/>
  <c r="AN74" i="1"/>
  <c r="AJ74" i="1"/>
  <c r="AQ74" i="1"/>
  <c r="AM74" i="1"/>
  <c r="AI74" i="1"/>
  <c r="AP74" i="1"/>
  <c r="AL74" i="1"/>
  <c r="AR58" i="1"/>
  <c r="AN58" i="1"/>
  <c r="AJ58" i="1"/>
  <c r="AQ58" i="1"/>
  <c r="AM58" i="1"/>
  <c r="AI58" i="1"/>
  <c r="AP58" i="1"/>
  <c r="AL58" i="1"/>
  <c r="AK58" i="1"/>
  <c r="AO58" i="1"/>
  <c r="AO42" i="1"/>
  <c r="AK42" i="1"/>
  <c r="AL42" i="1"/>
  <c r="AR42" i="1"/>
  <c r="AN42" i="1"/>
  <c r="AJ42" i="1"/>
  <c r="AP42" i="1"/>
  <c r="AQ42" i="1"/>
  <c r="AM42" i="1"/>
  <c r="AI42" i="1"/>
  <c r="AO26" i="1"/>
  <c r="AK26" i="1"/>
  <c r="AR26" i="1"/>
  <c r="AN26" i="1"/>
  <c r="AJ26" i="1"/>
  <c r="AQ26" i="1"/>
  <c r="AM26" i="1"/>
  <c r="AI26" i="1"/>
  <c r="AP26" i="1"/>
  <c r="AL26" i="1"/>
  <c r="AP104" i="1"/>
  <c r="AL104" i="1"/>
  <c r="AO104" i="1"/>
  <c r="AK104" i="1"/>
  <c r="AR104" i="1"/>
  <c r="AN104" i="1"/>
  <c r="AJ104" i="1"/>
  <c r="AI104" i="1"/>
  <c r="AQ104" i="1"/>
  <c r="AM104" i="1"/>
  <c r="AR44" i="1"/>
  <c r="AN44" i="1"/>
  <c r="AJ44" i="1"/>
  <c r="AP44" i="1"/>
  <c r="AK44" i="1"/>
  <c r="AL44" i="1"/>
  <c r="AO44" i="1"/>
  <c r="AI44" i="1"/>
  <c r="AQ44" i="1"/>
  <c r="AM44" i="1"/>
  <c r="AQ103" i="1"/>
  <c r="AM103" i="1"/>
  <c r="AI103" i="1"/>
  <c r="AP103" i="1"/>
  <c r="AL103" i="1"/>
  <c r="AO103" i="1"/>
  <c r="AK103" i="1"/>
  <c r="AJ103" i="1"/>
  <c r="AR103" i="1"/>
  <c r="AN103" i="1"/>
  <c r="AQ63" i="1"/>
  <c r="AM63" i="1"/>
  <c r="AI63" i="1"/>
  <c r="AP63" i="1"/>
  <c r="AL63" i="1"/>
  <c r="AO63" i="1"/>
  <c r="AK63" i="1"/>
  <c r="AN63" i="1"/>
  <c r="AJ63" i="1"/>
  <c r="AR63" i="1"/>
  <c r="AR31" i="1"/>
  <c r="AN31" i="1"/>
  <c r="AJ31" i="1"/>
  <c r="AK31" i="1"/>
  <c r="AQ31" i="1"/>
  <c r="AM31" i="1"/>
  <c r="AI31" i="1"/>
  <c r="AO31" i="1"/>
  <c r="AP31" i="1"/>
  <c r="AL31" i="1"/>
  <c r="AO101" i="1"/>
  <c r="AK101" i="1"/>
  <c r="AR101" i="1"/>
  <c r="AN101" i="1"/>
  <c r="AJ101" i="1"/>
  <c r="AQ101" i="1"/>
  <c r="AM101" i="1"/>
  <c r="AI101" i="1"/>
  <c r="AP101" i="1"/>
  <c r="AL101" i="1"/>
  <c r="AP85" i="1"/>
  <c r="AL85" i="1"/>
  <c r="AO85" i="1"/>
  <c r="AK85" i="1"/>
  <c r="AR85" i="1"/>
  <c r="AN85" i="1"/>
  <c r="AJ85" i="1"/>
  <c r="AM85" i="1"/>
  <c r="AI85" i="1"/>
  <c r="AQ85" i="1"/>
  <c r="AO69" i="1"/>
  <c r="AK69" i="1"/>
  <c r="AN69" i="1"/>
  <c r="AI69" i="1"/>
  <c r="AR69" i="1"/>
  <c r="AM69" i="1"/>
  <c r="AQ69" i="1"/>
  <c r="AL69" i="1"/>
  <c r="AP69" i="1"/>
  <c r="AJ69" i="1"/>
  <c r="AO53" i="1"/>
  <c r="AK53" i="1"/>
  <c r="AR53" i="1"/>
  <c r="AQ53" i="1"/>
  <c r="AM53" i="1"/>
  <c r="AI53" i="1"/>
  <c r="AN53" i="1"/>
  <c r="AL53" i="1"/>
  <c r="AP53" i="1"/>
  <c r="AJ53" i="1"/>
  <c r="AP37" i="1"/>
  <c r="AL37" i="1"/>
  <c r="AO37" i="1"/>
  <c r="AK37" i="1"/>
  <c r="AQ37" i="1"/>
  <c r="AI37" i="1"/>
  <c r="AR37" i="1"/>
  <c r="AN37" i="1"/>
  <c r="AJ37" i="1"/>
  <c r="AM37" i="1"/>
  <c r="AP21" i="1"/>
  <c r="AL21" i="1"/>
  <c r="AO21" i="1"/>
  <c r="AK21" i="1"/>
  <c r="AR21" i="1"/>
  <c r="AN21" i="1"/>
  <c r="AJ21" i="1"/>
  <c r="AQ21" i="1"/>
  <c r="AM21" i="1"/>
  <c r="AI21" i="1"/>
  <c r="AP64" i="1"/>
  <c r="AL64" i="1"/>
  <c r="AO64" i="1"/>
  <c r="AK64" i="1"/>
  <c r="AR64" i="1"/>
  <c r="AN64" i="1"/>
  <c r="AJ64" i="1"/>
  <c r="AQ64" i="1"/>
  <c r="AI64" i="1"/>
  <c r="AM64" i="1"/>
  <c r="AQ107" i="1"/>
  <c r="AM107" i="1"/>
  <c r="AI107" i="1"/>
  <c r="AP107" i="1"/>
  <c r="AL107" i="1"/>
  <c r="AO107" i="1"/>
  <c r="AK107" i="1"/>
  <c r="AR107" i="1"/>
  <c r="AN107" i="1"/>
  <c r="AJ107" i="1"/>
  <c r="AR75" i="1"/>
  <c r="AN75" i="1"/>
  <c r="AJ75" i="1"/>
  <c r="AQ75" i="1"/>
  <c r="AM75" i="1"/>
  <c r="AI75" i="1"/>
  <c r="AP75" i="1"/>
  <c r="AL75" i="1"/>
  <c r="AO75" i="1"/>
  <c r="AK75" i="1"/>
  <c r="AR66" i="1"/>
  <c r="AN66" i="1"/>
  <c r="AJ66" i="1"/>
  <c r="AQ66" i="1"/>
  <c r="AM66" i="1"/>
  <c r="AI66" i="1"/>
  <c r="AP66" i="1"/>
  <c r="AL66" i="1"/>
  <c r="AO66" i="1"/>
  <c r="AK66" i="1"/>
  <c r="AO34" i="1"/>
  <c r="AK34" i="1"/>
  <c r="AR34" i="1"/>
  <c r="AN34" i="1"/>
  <c r="AJ34" i="1"/>
  <c r="AL34" i="1"/>
  <c r="AQ34" i="1"/>
  <c r="AM34" i="1"/>
  <c r="AI34" i="1"/>
  <c r="AP34" i="1"/>
  <c r="AQ24" i="1"/>
  <c r="AM24" i="1"/>
  <c r="AI24" i="1"/>
  <c r="AP24" i="1"/>
  <c r="AL24" i="1"/>
  <c r="AO24" i="1"/>
  <c r="AK24" i="1"/>
  <c r="AR24" i="1"/>
  <c r="AN24" i="1"/>
  <c r="AJ24" i="1"/>
  <c r="AO109" i="1"/>
  <c r="AK109" i="1"/>
  <c r="AR109" i="1"/>
  <c r="AN109" i="1"/>
  <c r="AJ109" i="1"/>
  <c r="AQ109" i="1"/>
  <c r="AM109" i="1"/>
  <c r="AI109" i="1"/>
  <c r="AP109" i="1"/>
  <c r="AL109" i="1"/>
  <c r="AP77" i="1"/>
  <c r="AL77" i="1"/>
  <c r="AO77" i="1"/>
  <c r="AK77" i="1"/>
  <c r="AR77" i="1"/>
  <c r="AN77" i="1"/>
  <c r="AJ77" i="1"/>
  <c r="AQ77" i="1"/>
  <c r="AM77" i="1"/>
  <c r="AI77" i="1"/>
  <c r="AP29" i="1"/>
  <c r="AL29" i="1"/>
  <c r="AI29" i="1"/>
  <c r="AO29" i="1"/>
  <c r="AK29" i="1"/>
  <c r="AQ29" i="1"/>
  <c r="AR29" i="1"/>
  <c r="AN29" i="1"/>
  <c r="AJ29" i="1"/>
  <c r="AM29" i="1"/>
  <c r="AP100" i="1"/>
  <c r="AL100" i="1"/>
  <c r="AO100" i="1"/>
  <c r="AK100" i="1"/>
  <c r="AR100" i="1"/>
  <c r="AN100" i="1"/>
  <c r="AJ100" i="1"/>
  <c r="AQ100" i="1"/>
  <c r="AM100" i="1"/>
  <c r="AI100" i="1"/>
  <c r="AR19" i="1"/>
  <c r="AN19" i="1"/>
  <c r="AJ19" i="1"/>
  <c r="AQ19" i="1"/>
  <c r="AM19" i="1"/>
  <c r="AI19" i="1"/>
  <c r="AP19" i="1"/>
  <c r="AL19" i="1"/>
  <c r="AO19" i="1"/>
  <c r="AK19" i="1"/>
  <c r="AQ80" i="1"/>
  <c r="AM80" i="1"/>
  <c r="AI80" i="1"/>
  <c r="AP80" i="1"/>
  <c r="AL80" i="1"/>
  <c r="AO80" i="1"/>
  <c r="AK80" i="1"/>
  <c r="AN80" i="1"/>
  <c r="AJ80" i="1"/>
  <c r="AR80" i="1"/>
  <c r="AQ28" i="1"/>
  <c r="AM28" i="1"/>
  <c r="AI28" i="1"/>
  <c r="AR28" i="1"/>
  <c r="AN28" i="1"/>
  <c r="AP28" i="1"/>
  <c r="AL28" i="1"/>
  <c r="AO28" i="1"/>
  <c r="AK28" i="1"/>
  <c r="AJ28" i="1"/>
  <c r="AR87" i="1"/>
  <c r="AN87" i="1"/>
  <c r="AJ87" i="1"/>
  <c r="AQ87" i="1"/>
  <c r="AM87" i="1"/>
  <c r="AI87" i="1"/>
  <c r="AP87" i="1"/>
  <c r="AL87" i="1"/>
  <c r="AO87" i="1"/>
  <c r="AK87" i="1"/>
  <c r="AQ51" i="1"/>
  <c r="AM51" i="1"/>
  <c r="AI51" i="1"/>
  <c r="AO51" i="1"/>
  <c r="AK51" i="1"/>
  <c r="AL51" i="1"/>
  <c r="AR51" i="1"/>
  <c r="AJ51" i="1"/>
  <c r="AP51" i="1"/>
  <c r="AN51" i="1"/>
  <c r="AR23" i="1"/>
  <c r="AN23" i="1"/>
  <c r="AJ23" i="1"/>
  <c r="AQ23" i="1"/>
  <c r="AM23" i="1"/>
  <c r="AI23" i="1"/>
  <c r="AP23" i="1"/>
  <c r="AL23" i="1"/>
  <c r="AO23" i="1"/>
  <c r="AK23" i="1"/>
  <c r="AR102" i="1"/>
  <c r="AN102" i="1"/>
  <c r="AJ102" i="1"/>
  <c r="AQ102" i="1"/>
  <c r="AM102" i="1"/>
  <c r="AI102" i="1"/>
  <c r="AP102" i="1"/>
  <c r="AL102" i="1"/>
  <c r="AO102" i="1"/>
  <c r="AK102" i="1"/>
  <c r="AO86" i="1"/>
  <c r="AK86" i="1"/>
  <c r="AR86" i="1"/>
  <c r="AN86" i="1"/>
  <c r="AJ86" i="1"/>
  <c r="AQ86" i="1"/>
  <c r="AM86" i="1"/>
  <c r="AI86" i="1"/>
  <c r="AP86" i="1"/>
  <c r="AL86" i="1"/>
  <c r="AR70" i="1"/>
  <c r="AN70" i="1"/>
  <c r="AJ70" i="1"/>
  <c r="AQ70" i="1"/>
  <c r="AL70" i="1"/>
  <c r="AP70" i="1"/>
  <c r="AK70" i="1"/>
  <c r="AO70" i="1"/>
  <c r="AI70" i="1"/>
  <c r="AM70" i="1"/>
  <c r="AR54" i="1"/>
  <c r="AN54" i="1"/>
  <c r="AJ54" i="1"/>
  <c r="AQ54" i="1"/>
  <c r="AM54" i="1"/>
  <c r="AI54" i="1"/>
  <c r="AP54" i="1"/>
  <c r="AL54" i="1"/>
  <c r="AO54" i="1"/>
  <c r="AK54" i="1"/>
  <c r="AO38" i="1"/>
  <c r="AK38" i="1"/>
  <c r="AR38" i="1"/>
  <c r="AN38" i="1"/>
  <c r="AJ38" i="1"/>
  <c r="AL38" i="1"/>
  <c r="AQ38" i="1"/>
  <c r="AM38" i="1"/>
  <c r="AI38" i="1"/>
  <c r="AP38" i="1"/>
  <c r="AO22" i="1"/>
  <c r="AK22" i="1"/>
  <c r="AR22" i="1"/>
  <c r="AN22" i="1"/>
  <c r="AJ22" i="1"/>
  <c r="AQ22" i="1"/>
  <c r="AM22" i="1"/>
  <c r="AI22" i="1"/>
  <c r="AL22" i="1"/>
  <c r="AP22" i="1"/>
  <c r="AQ88" i="1"/>
  <c r="AM88" i="1"/>
  <c r="AI88" i="1"/>
  <c r="AP88" i="1"/>
  <c r="AL88" i="1"/>
  <c r="AO88" i="1"/>
  <c r="AK88" i="1"/>
  <c r="AR88" i="1"/>
  <c r="AN88" i="1"/>
  <c r="AJ88" i="1"/>
  <c r="AQ32" i="1"/>
  <c r="AM32" i="1"/>
  <c r="AI32" i="1"/>
  <c r="AP32" i="1"/>
  <c r="AL32" i="1"/>
  <c r="AO32" i="1"/>
  <c r="AK32" i="1"/>
  <c r="AR32" i="1"/>
  <c r="AN32" i="1"/>
  <c r="AJ32" i="1"/>
  <c r="AQ95" i="1"/>
  <c r="AM95" i="1"/>
  <c r="AI95" i="1"/>
  <c r="AP95" i="1"/>
  <c r="AL95" i="1"/>
  <c r="AO95" i="1"/>
  <c r="AK95" i="1"/>
  <c r="AJ95" i="1"/>
  <c r="AR95" i="1"/>
  <c r="AN95" i="1"/>
  <c r="AQ55" i="1"/>
  <c r="AM55" i="1"/>
  <c r="AI55" i="1"/>
  <c r="AP55" i="1"/>
  <c r="AL55" i="1"/>
  <c r="AO55" i="1"/>
  <c r="AK55" i="1"/>
  <c r="AR55" i="1"/>
  <c r="AN55" i="1"/>
  <c r="AJ55" i="1"/>
  <c r="AO97" i="1"/>
  <c r="AK97" i="1"/>
  <c r="AR97" i="1"/>
  <c r="AN97" i="1"/>
  <c r="AJ97" i="1"/>
  <c r="AQ97" i="1"/>
  <c r="AM97" i="1"/>
  <c r="AI97" i="1"/>
  <c r="AP97" i="1"/>
  <c r="AL97" i="1"/>
  <c r="AP81" i="1"/>
  <c r="AL81" i="1"/>
  <c r="AO81" i="1"/>
  <c r="AK81" i="1"/>
  <c r="AR81" i="1"/>
  <c r="AN81" i="1"/>
  <c r="AJ81" i="1"/>
  <c r="AI81" i="1"/>
  <c r="AQ81" i="1"/>
  <c r="AM81" i="1"/>
  <c r="AO65" i="1"/>
  <c r="AK65" i="1"/>
  <c r="AR65" i="1"/>
  <c r="AN65" i="1"/>
  <c r="AJ65" i="1"/>
  <c r="AQ65" i="1"/>
  <c r="AM65" i="1"/>
  <c r="AI65" i="1"/>
  <c r="AL65" i="1"/>
  <c r="AP65" i="1"/>
  <c r="AQ49" i="1"/>
  <c r="AM49" i="1"/>
  <c r="AI49" i="1"/>
  <c r="AN49" i="1"/>
  <c r="AJ49" i="1"/>
  <c r="AR49" i="1"/>
  <c r="AL49" i="1"/>
  <c r="AO49" i="1"/>
  <c r="AP49" i="1"/>
  <c r="AK49" i="1"/>
  <c r="AP33" i="1"/>
  <c r="AL33" i="1"/>
  <c r="AO33" i="1"/>
  <c r="AK33" i="1"/>
  <c r="AQ33" i="1"/>
  <c r="AI33" i="1"/>
  <c r="AR33" i="1"/>
  <c r="AN33" i="1"/>
  <c r="AJ33" i="1"/>
  <c r="AM33" i="1"/>
  <c r="AP17" i="1"/>
  <c r="AL17" i="1"/>
  <c r="AO17" i="1"/>
  <c r="AK17" i="1"/>
  <c r="AR17" i="1"/>
  <c r="AN17" i="1"/>
  <c r="AJ17" i="1"/>
  <c r="AQ17" i="1"/>
  <c r="AM17" i="1"/>
  <c r="AI17" i="1"/>
  <c r="AP96" i="1"/>
  <c r="AL96" i="1"/>
  <c r="AO96" i="1"/>
  <c r="AK96" i="1"/>
  <c r="AR96" i="1"/>
  <c r="AN96" i="1"/>
  <c r="AJ96" i="1"/>
  <c r="AI96" i="1"/>
  <c r="AQ96" i="1"/>
  <c r="AM96" i="1"/>
  <c r="AR48" i="1"/>
  <c r="AN48" i="1"/>
  <c r="AJ48" i="1"/>
  <c r="AO48" i="1"/>
  <c r="AI48" i="1"/>
  <c r="AP48" i="1"/>
  <c r="AM48" i="1"/>
  <c r="AK48" i="1"/>
  <c r="AQ48" i="1"/>
  <c r="AL48" i="1"/>
  <c r="AR79" i="1"/>
  <c r="AN79" i="1"/>
  <c r="AJ79" i="1"/>
  <c r="AQ79" i="1"/>
  <c r="AM79" i="1"/>
  <c r="AI79" i="1"/>
  <c r="AP79" i="1"/>
  <c r="AL79" i="1"/>
  <c r="AO79" i="1"/>
  <c r="AK79" i="1"/>
  <c r="AQ12" i="1"/>
  <c r="AM12" i="1"/>
  <c r="AI12" i="1"/>
  <c r="AR12" i="1"/>
  <c r="AP12" i="1"/>
  <c r="AL12" i="1"/>
  <c r="AO12" i="1"/>
  <c r="AK12" i="1"/>
  <c r="AN12" i="1"/>
  <c r="AQ15" i="1"/>
  <c r="AM15" i="1"/>
  <c r="AI15" i="1"/>
  <c r="AL15" i="1"/>
  <c r="AP15" i="1"/>
  <c r="AR15" i="1"/>
  <c r="AJ15" i="1"/>
  <c r="AO15" i="1"/>
  <c r="AK15" i="1"/>
  <c r="AN15" i="1"/>
  <c r="AO14" i="1"/>
  <c r="AK14" i="1"/>
  <c r="AP14" i="1"/>
  <c r="AR14" i="1"/>
  <c r="AN14" i="1"/>
  <c r="AJ14" i="1"/>
  <c r="AL14" i="1"/>
  <c r="AQ14" i="1"/>
  <c r="AM14" i="1"/>
  <c r="AI14" i="1"/>
  <c r="AK13" i="1"/>
  <c r="AQ13" i="1"/>
  <c r="AL13" i="1"/>
  <c r="AP13" i="1"/>
  <c r="AM13" i="1"/>
  <c r="AN13" i="1"/>
  <c r="AO13" i="1"/>
  <c r="AR13" i="1"/>
  <c r="AI13"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J14" i="3" l="1"/>
  <c r="K14" i="3"/>
  <c r="N33" i="3"/>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H72" i="1" l="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<sst xmlns="http://schemas.openxmlformats.org/spreadsheetml/2006/main" count="376" uniqueCount="147">
  <si>
    <t>Cluster number</t>
  </si>
  <si>
    <t>Selection Interval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</si>
  <si>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</si>
  <si>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</si>
  <si>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</si>
  <si>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</si>
  <si>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</si>
  <si>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</si>
  <si>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</si>
  <si>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</si>
  <si>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</si>
  <si>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</si>
  <si>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</si>
  <si>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</si>
  <si>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</si>
  <si>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</si>
  <si>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</si>
  <si>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</si>
  <si>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</si>
  <si>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</si>
  <si>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</si>
  <si>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</si>
  <si>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</si>
  <si>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</si>
  <si>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</si>
  <si>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</si>
  <si>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</si>
  <si>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</si>
  <si>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</si>
  <si>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</si>
  <si>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</si>
  <si>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</si>
  <si>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</si>
  <si>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</si>
  <si>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</si>
  <si>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</si>
  <si>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</si>
  <si>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</si>
  <si>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</si>
  <si>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</si>
  <si>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</si>
  <si>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</si>
  <si>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</si>
  <si>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</si>
  <si>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</si>
  <si>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</si>
  <si>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</si>
  <si>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</si>
  <si>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</si>
  <si>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</si>
  <si>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</si>
  <si>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</si>
  <si>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</si>
  <si>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</si>
  <si>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</si>
  <si>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</si>
  <si>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</si>
  <si>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</si>
  <si>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</si>
  <si>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</si>
  <si>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</si>
  <si>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</si>
  <si>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</si>
  <si>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</si>
  <si>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</si>
  <si>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</si>
  <si>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</si>
  <si>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</si>
  <si>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</si>
  <si>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</si>
  <si>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</si>
  <si>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</si>
  <si>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</si>
  <si>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</si>
  <si>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</si>
  <si>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</si>
  <si>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</si>
  <si>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</si>
  <si>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</si>
  <si>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</si>
  <si>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</si>
  <si>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</si>
  <si>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</si>
  <si>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</si>
  <si>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</si>
  <si>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</si>
  <si>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</si>
  <si>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</si>
  <si>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</si>
  <si>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</si>
  <si>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</si>
  <si>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</si>
  <si>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</si>
  <si>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</si>
  <si>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</si>
  <si>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</si>
  <si>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</si>
  <si>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</si>
  <si>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</si>
  <si>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</si>
  <si>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</si>
  <si>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</si>
  <si>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</si>
  <si>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r>
      <rPr>
        <b/>
        <sz val="10"/>
        <color rgb="FFFF0000"/>
        <rFont val="Arial"/>
        <family val="2"/>
      </rPr>
      <t>Survey name</t>
    </r>
    <r>
      <rPr>
        <b/>
        <sz val="10"/>
        <rFont val="Arial"/>
        <family val="2"/>
      </rPr>
      <t xml:space="preserve"> Multiple Indicator Cluster Survey, </t>
    </r>
    <r>
      <rPr>
        <b/>
        <sz val="10"/>
        <color rgb="FFFF0000"/>
        <rFont val="Arial"/>
        <family val="2"/>
      </rPr>
      <t>Year</t>
    </r>
  </si>
  <si>
    <t>INPUT VALUES</t>
  </si>
  <si>
    <t>OUTPUT VALUES</t>
  </si>
  <si>
    <t>Sample size</t>
  </si>
  <si>
    <t>TEMPLATE FOR SYSTEMATIC RANDOM SELECTION OF HOUSEHOLDS</t>
  </si>
  <si>
    <t>Number of households listed in EA/segment</t>
  </si>
  <si>
    <t>Number of households to be selected per cluster</t>
  </si>
  <si>
    <t>INPUT VALUES - SUBSAMPLES</t>
  </si>
  <si>
    <t>Men: Proportion of HHs selected</t>
  </si>
  <si>
    <t>WQT: Number of HHs per cluster</t>
  </si>
  <si>
    <t>OUTPUT VALUES - SUBSAMPLES</t>
  </si>
  <si>
    <t>Men: Sampling interval</t>
  </si>
  <si>
    <t>WQT: Sampling interval</t>
  </si>
  <si>
    <t>Random start for household selection</t>
  </si>
  <si>
    <t>Random start for subsample - Men</t>
  </si>
  <si>
    <t>Random start for subsample - WQT</t>
  </si>
  <si>
    <t>FIX</t>
  </si>
  <si>
    <t>PAPI</t>
  </si>
  <si>
    <t>TEMPLATE FOR SYSTEMATIC SELECTION OF HOUSEHOLDS FOR SURVEYS OVERSAMPLING HOUSEHOLDS WITH CHILDREN UNDER AGE 5</t>
  </si>
  <si>
    <t>Target number of sample households with children under age 5</t>
  </si>
  <si>
    <t>Number of households listed:</t>
  </si>
  <si>
    <t>With a child under age 5</t>
  </si>
  <si>
    <t>Without a child under age 5</t>
  </si>
  <si>
    <t xml:space="preserve"> In total in EA/segment</t>
  </si>
  <si>
    <t>1 U5 HH
2 Not U5 HH</t>
  </si>
  <si>
    <t>2</t>
  </si>
  <si>
    <t>- sums column C for verification purposes</t>
  </si>
  <si>
    <t>Total HHs</t>
  </si>
  <si>
    <t>With U5</t>
  </si>
  <si>
    <t>Without U5</t>
  </si>
  <si>
    <r>
      <t>OUTPUT VALUES</t>
    </r>
    <r>
      <rPr>
        <i/>
        <sz val="6"/>
        <rFont val="Arial"/>
        <family val="2"/>
      </rPr>
      <t xml:space="preserve"> - sums for verification purposes</t>
    </r>
  </si>
  <si>
    <t>OUTPUT VALUES - WQT HOUSEHOLDS</t>
  </si>
  <si>
    <r>
      <t xml:space="preserve">SELECT HOUSEHOLDS WITH THE FOLLOWING </t>
    </r>
    <r>
      <rPr>
        <u/>
        <sz val="10"/>
        <rFont val="Arial"/>
        <family val="2"/>
      </rPr>
      <t>HOUSEHOLD NUMBERS</t>
    </r>
    <r>
      <rPr>
        <sz val="10"/>
        <rFont val="Arial"/>
        <family val="2"/>
      </rPr>
      <t xml:space="preserve"> FOR WQT</t>
    </r>
  </si>
  <si>
    <r>
      <t xml:space="preserve">SELECT HOUSEHOLDS WITH THE FOLLOWING </t>
    </r>
    <r>
      <rPr>
        <u/>
        <sz val="10"/>
        <rFont val="Arial"/>
        <family val="2"/>
      </rPr>
      <t>LISTING SERIAL NUMBERS</t>
    </r>
  </si>
  <si>
    <t>Listing category</t>
  </si>
  <si>
    <r>
      <t xml:space="preserve">SELECT HOUSEHOLDS WITH THE FOLLOWING </t>
    </r>
    <r>
      <rPr>
        <u/>
        <sz val="10"/>
        <rFont val="Arial"/>
        <family val="2"/>
      </rPr>
      <t>LISTING SERIAL NUMBERS</t>
    </r>
    <r>
      <rPr>
        <sz val="10"/>
        <rFont val="Arial"/>
        <family val="2"/>
      </rPr>
      <t xml:space="preserve">
</t>
    </r>
    <r>
      <rPr>
        <i/>
        <sz val="8"/>
        <rFont val="Arial"/>
        <family val="2"/>
      </rPr>
      <t>- Each cluster must have two sets of listing serial numbers: for households with and without children under age 5
- The households without children must be reordered to follow the last sample household with children, that is, up to the total number of sample households per cluster</t>
    </r>
  </si>
  <si>
    <t>OUTPUT VALUES -  MEN HOUSEHOLDS</t>
  </si>
  <si>
    <t>If more than 5 households per cluster are sampled for water quality testing, add additional columns (by copying column BE).</t>
  </si>
  <si>
    <r>
      <t xml:space="preserve">SELECT HOUSEHOLDS WITH THE FOLLOWING </t>
    </r>
    <r>
      <rPr>
        <u/>
        <sz val="10"/>
        <rFont val="Arial"/>
        <family val="2"/>
      </rPr>
      <t>HOUSEHOLD NUMBERS</t>
    </r>
    <r>
      <rPr>
        <sz val="10"/>
        <rFont val="Arial"/>
        <family val="2"/>
      </rPr>
      <t xml:space="preserve"> FOR INTERVIEWS WITH ALL INDIVIDUAL MEN AGE 15-49</t>
    </r>
  </si>
  <si>
    <t>If more than 5 households per cluster are sampled for water quality testing, add additional columns (by copying column BH).</t>
  </si>
  <si>
    <r>
      <t xml:space="preserve">Add one row per cluster selected in the sample. Do so by copying the last row (cluster 100) in this template. Additionally, if more than 25 HHs are selected per cluster, add additional columns (by copying the column AE).
Values (in red) indicated in input cells should be replaced by the figures from your survey design and results of the listing operation.
Values in output cells for each cluster correspond to listing serial number of selected households. The CAPI application will automatically handle the subsample selection for Men and Water Quality. The subsample input values should be indicated.
</t>
    </r>
    <r>
      <rPr>
        <b/>
        <sz val="8"/>
        <rFont val="Arial"/>
        <family val="2"/>
      </rPr>
      <t>IMPORTANT:</t>
    </r>
    <r>
      <rPr>
        <sz val="8"/>
        <rFont val="Arial"/>
        <family val="2"/>
      </rPr>
      <t xml:space="preserve">
After customising the sheet to the sample design and entering all required input values, all values in the columns labelled FIX (random start columns) must be copied and pasted in same cells using "Paste Special..." "Values". This prevents Excel from continuously generating new random numbers and locks the selected households and random start values.</t>
    </r>
  </si>
  <si>
    <r>
      <t xml:space="preserve">Add </t>
    </r>
    <r>
      <rPr>
        <u/>
        <sz val="8"/>
        <rFont val="Arial"/>
        <family val="2"/>
      </rPr>
      <t>two</t>
    </r>
    <r>
      <rPr>
        <sz val="8"/>
        <rFont val="Arial"/>
        <family val="2"/>
      </rPr>
      <t xml:space="preserve"> rows per cluster selected in the sample. Do so by copying the last two rows (cluster 050) in this template.
Values (in red) indicated in input cells should be replaced by the figures from your survey design and results of listing operation.
Values in output cells for each cluster correspond to selected households in each of the two sets of unique serial numbers. The CAPI application will automatically handle the subsample selection for Men and Water Quality. The subsample input values should be indicated.
</t>
    </r>
    <r>
      <rPr>
        <b/>
        <sz val="8"/>
        <rFont val="Arial"/>
        <family val="2"/>
      </rPr>
      <t>IMPORTANT:</t>
    </r>
    <r>
      <rPr>
        <sz val="8"/>
        <rFont val="Arial"/>
        <family val="2"/>
      </rPr>
      <t xml:space="preserve">
After customising the sheet to the sample design and entering all required input values, all values in the columns labelled FIX (random start columns) must be copied and pasted in same cells using "Paste Special..." "Values". This prevents Excel from continuously generating new random numbers and therefore locks the selected households and random start values.</t>
    </r>
  </si>
  <si>
    <t>The CAPI application does not need inputs for subsample selection other than the list of households and sampling interval. The values below are presented for PAPI surveys and for illustrative purposes.
Note that the sampling interval for WQT used in each cluster is the number of listed households (column B) divided by the number of number of HHs for WQT per cluster (cell AE7). The sampling interval presented here is only for clusters where the number of households listed is greater than or equal to the target number of sample households per cluster in the sample design (cell D6).</t>
  </si>
  <si>
    <t>The CAPI application does not need inputs for subsample selection other than list of households and sampling interval. The values below are presented for PAPI surveys and for illustrative purposes.
The subsamples for men and WQT are selected on the pooled total number of households selected in the cluster.
Note that the sampling interval for WQT used in each cluster is the number of listed households (column B) divided by the number of number of HHs for WQT per cluster (cell AH7). The sampling interval presented here is only for clusters where the number of households listed is greater than or equal to the target number of sample households per cluster in the sample design (cell 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</si>
</sst>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3"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u/>
      <sz val="8"/>
      <name val="Arial"/>
      <family val="2"/>
    </font>
    <font>
      <i/>
      <sz val="8"/>
      <name val="Arial"/>
      <family val="2"/>
    </font>
    <font>
      <u/>
      <sz val="10"/>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38">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1" fontId="0" fillId="0" borderId="7" xfId="0" applyNumberFormat="1" applyBorder="1" applyAlignment="1">
      <alignment horizontal="center" vertical="center"/>
    </xf>
    <xf numFmtId="1" fontId="0" fillId="0" borderId="2" xfId="0" applyNumberFormat="1" applyBorder="1" applyAlignment="1">
      <alignment horizontal="center" vertical="center"/>
    </xf>
    <xf numFmtId="1" fontId="0" fillId="0" borderId="1" xfId="0" applyNumberForma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0" fontId="0" fillId="0" borderId="16"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6" fillId="0" borderId="0" xfId="0" applyNumberFormat="1" applyFont="1" applyBorder="1"/>
    <xf numFmtId="1" fontId="0" fillId="0" borderId="1" xfId="0" applyNumberForma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2" fontId="0" fillId="0" borderId="9" xfId="0" applyNumberFormat="1" applyBorder="1" applyAlignment="1">
      <alignmen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5" fillId="0" borderId="2" xfId="0" quotePrefix="1" applyFont="1" applyFill="1" applyBorder="1" applyAlignment="1">
      <alignment horizontal="left" vertical="center"/>
    </xf>
    <xf numFmtId="0" fontId="5" fillId="0" borderId="3" xfId="0" quotePrefix="1" applyFont="1" applyFill="1" applyBorder="1" applyAlignment="1">
      <alignment horizontal="left" vertical="center"/>
    </xf>
    <xf numFmtId="0" fontId="5" fillId="0" borderId="11" xfId="0" quotePrefix="1" applyFont="1" applyFill="1" applyBorder="1" applyAlignment="1">
      <alignment horizontal="left" vertical="center"/>
    </xf>
    <xf numFmtId="0" fontId="0" fillId="0" borderId="4" xfId="0" applyBorder="1" applyAlignment="1">
      <alignment horizontal="left"/>
    </xf>
    <xf numFmtId="0" fontId="0" fillId="0" borderId="5" xfId="0" applyBorder="1" applyAlignment="1">
      <alignment horizontal="left"/>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2" fontId="2" fillId="0" borderId="15" xfId="0" applyNumberFormat="1" applyFont="1" applyBorder="1" applyAlignment="1">
      <alignment horizontal="center" vertical="center"/>
    </xf>
    <xf numFmtId="0" fontId="4" fillId="8" borderId="1" xfId="0" applyFont="1" applyFill="1" applyBorder="1" applyAlignment="1">
      <alignment horizontal="left"/>
    </xf>
    <xf numFmtId="0" fontId="4" fillId="8" borderId="0" xfId="0" applyFont="1" applyFill="1" applyBorder="1" applyAlignment="1">
      <alignment horizontal="lef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0" xfId="0" applyNumberForma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9" xfId="0" applyBorder="1" applyAlignment="1">
      <alignment horizontal="center" vertical="center"/>
    </xf>
    <xf numFmtId="2" fontId="2" fillId="0" borderId="16" xfId="0"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11"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11"/>
  <sheetViews>
    <sheetView tabSelected="1" zoomScaleNormal="100" workbookViewId="0">
      <pane ySplit="11" topLeftCell="A12" activePane="bottomLeft" state="frozen"/>
      <selection pane="bottomLeft" sqref="A1:AE1"/>
    </sheetView>
  </sheetViews>
  <sheetFormatPr defaultRowHeight="13.2" x14ac:dyDescent="0.25"/>
  <cols>
    <col min="1" max="1" width="9" customWidth="1"/>
    <col min="2" max="2" width="14.21875" customWidth="1"/>
    <col min="3" max="3" width="11.77734375" customWidth="1"/>
    <col min="4" max="4" width="9.21875" customWidth="1"/>
    <col min="5" max="5" width="10.5546875" style="1" customWidth="1"/>
    <col min="6" max="6" width="0.5546875" customWidth="1"/>
    <col min="7" max="8" width="4.6640625" customWidth="1"/>
    <col min="9" max="9" width="4.6640625" style="2" customWidth="1"/>
    <col min="10" max="31" width="4.6640625" customWidth="1"/>
    <col min="32" max="32" width="0.5546875" customWidth="1"/>
    <col min="33" max="33" width="11.6640625" customWidth="1"/>
    <col min="34" max="34" width="0.5546875" customWidth="1"/>
    <col min="35" max="49" width="4.6640625" customWidth="1"/>
    <col min="50" max="50" width="0.6640625" customWidth="1"/>
    <col min="51" max="51" width="11.6640625" customWidth="1"/>
    <col min="52" max="52" width="0.5546875" customWidth="1"/>
    <col min="53" max="57" width="8" customWidth="1"/>
  </cols>
  <sheetData>
    <row r="1" spans="1:57" ht="13.8" thickBot="1" x14ac:dyDescent="0.3">
      <c r="A1" s="127" t="s">
        <v>107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9"/>
      <c r="AG1" s="164" t="s">
        <v>120</v>
      </c>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6"/>
    </row>
    <row r="2" spans="1:57" ht="13.8" thickBot="1" x14ac:dyDescent="0.3">
      <c r="A2" s="22" t="s">
        <v>103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G2" s="48"/>
      <c r="AH2" s="49"/>
      <c r="AI2" s="49"/>
      <c r="AJ2" s="49"/>
      <c r="AK2" s="49"/>
      <c r="AL2" s="49"/>
      <c r="AM2" s="49"/>
      <c r="AN2" s="49"/>
      <c r="AO2" s="49"/>
      <c r="AP2" s="49"/>
      <c r="AQ2" s="49"/>
      <c r="AR2" s="49"/>
      <c r="AS2" s="49"/>
      <c r="AT2" s="49"/>
      <c r="AU2" s="49"/>
      <c r="AV2" s="49"/>
      <c r="AW2" s="49"/>
      <c r="AX2" s="49"/>
      <c r="AY2" s="49"/>
      <c r="AZ2" s="49"/>
      <c r="BA2" s="49"/>
      <c r="BB2" s="49"/>
      <c r="BC2" s="49"/>
      <c r="BD2" s="49"/>
      <c r="BE2" s="50"/>
    </row>
    <row r="3" spans="1:57" ht="69" customHeight="1" thickBot="1" x14ac:dyDescent="0.3">
      <c r="A3" s="133" t="s">
        <v>143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5"/>
      <c r="AG3" s="133" t="s">
        <v>145</v>
      </c>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5"/>
    </row>
    <row r="4" spans="1:57" ht="3" customHeight="1" thickBot="1" x14ac:dyDescent="0.3">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1"/>
    </row>
    <row r="5" spans="1:57" ht="13.8" thickBot="1" x14ac:dyDescent="0.3">
      <c r="A5" s="147" t="s">
        <v>104</v>
      </c>
      <c r="B5" s="148"/>
      <c r="C5" s="148"/>
      <c r="D5" s="149"/>
      <c r="F5" s="26"/>
      <c r="G5" s="28" t="s">
        <v>105</v>
      </c>
      <c r="H5" s="29"/>
      <c r="I5" s="29"/>
      <c r="J5" s="29"/>
      <c r="K5" s="30"/>
      <c r="X5" s="150" t="s">
        <v>110</v>
      </c>
      <c r="Y5" s="151"/>
      <c r="Z5" s="151"/>
      <c r="AA5" s="151"/>
      <c r="AB5" s="151"/>
      <c r="AC5" s="151"/>
      <c r="AD5" s="151"/>
      <c r="AE5" s="152"/>
      <c r="AF5" s="20"/>
      <c r="AG5" s="176" t="s">
        <v>113</v>
      </c>
      <c r="AH5" s="177"/>
      <c r="AI5" s="177"/>
      <c r="AJ5" s="177"/>
      <c r="AK5" s="177"/>
      <c r="AL5" s="178"/>
      <c r="AM5" s="77"/>
      <c r="AN5" s="77"/>
      <c r="AO5" s="77"/>
      <c r="AP5" s="77"/>
      <c r="AQ5" s="77"/>
      <c r="AR5" s="77"/>
      <c r="AS5" s="77"/>
      <c r="AT5" s="77"/>
      <c r="AU5" s="77"/>
      <c r="AV5" s="77"/>
      <c r="AW5" s="26"/>
      <c r="AX5" s="26"/>
      <c r="AY5" s="26"/>
      <c r="AZ5" s="7"/>
      <c r="BA5" s="158" t="s">
        <v>134</v>
      </c>
      <c r="BB5" s="159"/>
      <c r="BC5" s="159"/>
      <c r="BD5" s="159"/>
      <c r="BE5" s="160"/>
    </row>
    <row r="6" spans="1:57" ht="12.6" customHeight="1" thickBot="1" x14ac:dyDescent="0.3">
      <c r="A6" s="141" t="s">
        <v>109</v>
      </c>
      <c r="B6" s="142"/>
      <c r="C6" s="142"/>
      <c r="D6" s="145">
        <v>20</v>
      </c>
      <c r="F6" s="25"/>
      <c r="G6" s="31" t="s">
        <v>106</v>
      </c>
      <c r="H6" s="25"/>
      <c r="I6" s="25"/>
      <c r="J6" s="136">
        <f>SUM(C11:C111)</f>
        <v>2000</v>
      </c>
      <c r="K6" s="137"/>
      <c r="X6" s="156" t="s">
        <v>111</v>
      </c>
      <c r="Y6" s="157"/>
      <c r="Z6" s="157"/>
      <c r="AA6" s="157"/>
      <c r="AB6" s="157"/>
      <c r="AC6" s="157"/>
      <c r="AD6" s="157"/>
      <c r="AE6" s="42">
        <v>0.5</v>
      </c>
      <c r="AF6" s="21"/>
      <c r="AG6" s="156" t="s">
        <v>114</v>
      </c>
      <c r="AH6" s="157"/>
      <c r="AI6" s="157"/>
      <c r="AJ6" s="157"/>
      <c r="AK6" s="157"/>
      <c r="AL6" s="47">
        <f>1/AE6</f>
        <v>2</v>
      </c>
      <c r="AM6" s="12"/>
      <c r="AN6" s="12"/>
      <c r="AO6" s="12"/>
      <c r="AP6" s="12"/>
      <c r="AQ6" s="12"/>
      <c r="AR6" s="12"/>
      <c r="AS6" s="12"/>
      <c r="AT6" s="12"/>
      <c r="AU6" s="12"/>
      <c r="AV6" s="12"/>
      <c r="AW6" s="27"/>
      <c r="AX6" s="27"/>
      <c r="AY6" s="7"/>
      <c r="AZ6" s="7"/>
      <c r="BA6" s="167" t="s">
        <v>140</v>
      </c>
      <c r="BB6" s="168"/>
      <c r="BC6" s="168"/>
      <c r="BD6" s="168"/>
      <c r="BE6" s="169"/>
    </row>
    <row r="7" spans="1:57" ht="13.8" thickBot="1" x14ac:dyDescent="0.3">
      <c r="A7" s="143"/>
      <c r="B7" s="144"/>
      <c r="C7" s="144"/>
      <c r="D7" s="146"/>
      <c r="F7" s="25"/>
      <c r="G7" s="153" t="s">
        <v>129</v>
      </c>
      <c r="H7" s="154"/>
      <c r="I7" s="154"/>
      <c r="J7" s="154"/>
      <c r="K7" s="155"/>
      <c r="X7" s="156" t="s">
        <v>112</v>
      </c>
      <c r="Y7" s="157"/>
      <c r="Z7" s="157"/>
      <c r="AA7" s="157"/>
      <c r="AB7" s="157"/>
      <c r="AC7" s="157"/>
      <c r="AD7" s="157"/>
      <c r="AE7" s="43">
        <v>5</v>
      </c>
      <c r="AG7" s="156" t="s">
        <v>115</v>
      </c>
      <c r="AH7" s="157"/>
      <c r="AI7" s="157"/>
      <c r="AJ7" s="157"/>
      <c r="AK7" s="157"/>
      <c r="AL7" s="47">
        <f>+D6/AE7</f>
        <v>4</v>
      </c>
      <c r="AM7" s="120"/>
      <c r="AN7" s="12"/>
      <c r="AO7" s="12"/>
      <c r="AP7" s="12"/>
      <c r="AQ7" s="12"/>
      <c r="AR7" s="12"/>
      <c r="AS7" s="12"/>
      <c r="AT7" s="12"/>
      <c r="AU7" s="12"/>
      <c r="AV7" s="12"/>
      <c r="AW7" s="27"/>
      <c r="AX7" s="27"/>
      <c r="AY7" s="7"/>
      <c r="AZ7" s="7"/>
      <c r="BA7" s="170"/>
      <c r="BB7" s="171"/>
      <c r="BC7" s="171"/>
      <c r="BD7" s="171"/>
      <c r="BE7" s="172"/>
    </row>
    <row r="8" spans="1:57" ht="3" customHeight="1" thickBot="1" x14ac:dyDescent="0.3">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70"/>
      <c r="BB8" s="171"/>
      <c r="BC8" s="171"/>
      <c r="BD8" s="171"/>
      <c r="BE8" s="172"/>
    </row>
    <row r="9" spans="1:57" ht="15" customHeight="1" thickBot="1" x14ac:dyDescent="0.3">
      <c r="A9" s="7"/>
      <c r="B9" s="32" t="s">
        <v>104</v>
      </c>
      <c r="D9" s="9"/>
      <c r="E9" s="38" t="s">
        <v>119</v>
      </c>
      <c r="F9" s="7"/>
      <c r="G9" s="138" t="s">
        <v>105</v>
      </c>
      <c r="H9" s="139"/>
      <c r="I9" s="139"/>
      <c r="J9" s="139"/>
      <c r="K9" s="139"/>
      <c r="L9" s="139"/>
      <c r="M9" s="139"/>
      <c r="N9" s="139"/>
      <c r="O9" s="139"/>
      <c r="P9" s="139"/>
      <c r="Q9" s="139"/>
      <c r="R9" s="139"/>
      <c r="S9" s="139"/>
      <c r="T9" s="139"/>
      <c r="U9" s="139"/>
      <c r="V9" s="139"/>
      <c r="W9" s="139"/>
      <c r="X9" s="139"/>
      <c r="Y9" s="139"/>
      <c r="Z9" s="139"/>
      <c r="AA9" s="139"/>
      <c r="AB9" s="139"/>
      <c r="AC9" s="139"/>
      <c r="AD9" s="139"/>
      <c r="AE9" s="140"/>
      <c r="AG9" s="38" t="s">
        <v>119</v>
      </c>
      <c r="AH9" s="7"/>
      <c r="AI9" s="158" t="s">
        <v>139</v>
      </c>
      <c r="AJ9" s="159"/>
      <c r="AK9" s="159"/>
      <c r="AL9" s="159"/>
      <c r="AM9" s="159"/>
      <c r="AN9" s="159"/>
      <c r="AO9" s="159"/>
      <c r="AP9" s="159"/>
      <c r="AQ9" s="159"/>
      <c r="AR9" s="159"/>
      <c r="AS9" s="159"/>
      <c r="AT9" s="159"/>
      <c r="AU9" s="159"/>
      <c r="AV9" s="159"/>
      <c r="AW9" s="160"/>
      <c r="AX9" s="7"/>
      <c r="AY9" s="38" t="s">
        <v>119</v>
      </c>
      <c r="AZ9" s="7"/>
      <c r="BA9" s="173"/>
      <c r="BB9" s="174"/>
      <c r="BC9" s="174"/>
      <c r="BD9" s="174"/>
      <c r="BE9" s="175"/>
    </row>
    <row r="10" spans="1:57" s="3" customFormat="1" ht="66" customHeight="1" thickBot="1" x14ac:dyDescent="0.3">
      <c r="A10" s="14" t="s">
        <v>0</v>
      </c>
      <c r="B10" s="33" t="s">
        <v>108</v>
      </c>
      <c r="C10" s="39" t="s">
        <v>109</v>
      </c>
      <c r="D10" s="40" t="s">
        <v>1</v>
      </c>
      <c r="E10" s="41" t="s">
        <v>116</v>
      </c>
      <c r="F10" s="13"/>
      <c r="G10" s="130" t="s">
        <v>136</v>
      </c>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2"/>
      <c r="AG10" s="109" t="s">
        <v>117</v>
      </c>
      <c r="AH10" s="52"/>
      <c r="AI10" s="161" t="s">
        <v>141</v>
      </c>
      <c r="AJ10" s="162"/>
      <c r="AK10" s="162"/>
      <c r="AL10" s="162"/>
      <c r="AM10" s="162"/>
      <c r="AN10" s="162"/>
      <c r="AO10" s="162"/>
      <c r="AP10" s="162"/>
      <c r="AQ10" s="162"/>
      <c r="AR10" s="162"/>
      <c r="AS10" s="162"/>
      <c r="AT10" s="162"/>
      <c r="AU10" s="162"/>
      <c r="AV10" s="162"/>
      <c r="AW10" s="163"/>
      <c r="AX10" s="52"/>
      <c r="AY10" s="109" t="s">
        <v>118</v>
      </c>
      <c r="AZ10" s="52"/>
      <c r="BA10" s="161" t="s">
        <v>135</v>
      </c>
      <c r="BB10" s="162"/>
      <c r="BC10" s="162"/>
      <c r="BD10" s="162"/>
      <c r="BE10" s="163"/>
    </row>
    <row r="11" spans="1:57" s="4" customFormat="1" ht="11.7" customHeight="1" thickBot="1" x14ac:dyDescent="0.3">
      <c r="A11" s="18"/>
      <c r="B11" s="34"/>
      <c r="C11" s="19"/>
      <c r="D11" s="19"/>
      <c r="E11" s="34"/>
      <c r="F11" s="5"/>
      <c r="G11" s="56">
        <v>1</v>
      </c>
      <c r="H11" s="57">
        <f t="shared" ref="H11:AD11" si="0">+G11+1</f>
        <v>2</v>
      </c>
      <c r="I11" s="57">
        <f t="shared" si="0"/>
        <v>3</v>
      </c>
      <c r="J11" s="57">
        <f t="shared" si="0"/>
        <v>4</v>
      </c>
      <c r="K11" s="57">
        <f t="shared" si="0"/>
        <v>5</v>
      </c>
      <c r="L11" s="57">
        <f t="shared" si="0"/>
        <v>6</v>
      </c>
      <c r="M11" s="57">
        <f t="shared" si="0"/>
        <v>7</v>
      </c>
      <c r="N11" s="57">
        <f t="shared" si="0"/>
        <v>8</v>
      </c>
      <c r="O11" s="57">
        <f t="shared" si="0"/>
        <v>9</v>
      </c>
      <c r="P11" s="57">
        <f t="shared" si="0"/>
        <v>10</v>
      </c>
      <c r="Q11" s="57">
        <f t="shared" si="0"/>
        <v>11</v>
      </c>
      <c r="R11" s="57">
        <f t="shared" si="0"/>
        <v>12</v>
      </c>
      <c r="S11" s="57">
        <f t="shared" si="0"/>
        <v>13</v>
      </c>
      <c r="T11" s="57">
        <f t="shared" si="0"/>
        <v>14</v>
      </c>
      <c r="U11" s="57">
        <f t="shared" si="0"/>
        <v>15</v>
      </c>
      <c r="V11" s="57">
        <f t="shared" si="0"/>
        <v>16</v>
      </c>
      <c r="W11" s="57">
        <f t="shared" si="0"/>
        <v>17</v>
      </c>
      <c r="X11" s="57">
        <f t="shared" si="0"/>
        <v>18</v>
      </c>
      <c r="Y11" s="57">
        <f t="shared" si="0"/>
        <v>19</v>
      </c>
      <c r="Z11" s="57">
        <f t="shared" si="0"/>
        <v>20</v>
      </c>
      <c r="AA11" s="57">
        <f t="shared" si="0"/>
        <v>21</v>
      </c>
      <c r="AB11" s="57">
        <f t="shared" si="0"/>
        <v>22</v>
      </c>
      <c r="AC11" s="57">
        <f t="shared" si="0"/>
        <v>23</v>
      </c>
      <c r="AD11" s="57">
        <f t="shared" si="0"/>
        <v>24</v>
      </c>
      <c r="AE11" s="58">
        <f>+AD11+1</f>
        <v>25</v>
      </c>
      <c r="AG11" s="34"/>
      <c r="AH11" s="5"/>
      <c r="AI11" s="122">
        <v>1</v>
      </c>
      <c r="AJ11" s="19">
        <v>2</v>
      </c>
      <c r="AK11" s="19">
        <v>3</v>
      </c>
      <c r="AL11" s="19">
        <v>4</v>
      </c>
      <c r="AM11" s="19">
        <v>5</v>
      </c>
      <c r="AN11" s="19">
        <v>6</v>
      </c>
      <c r="AO11" s="19">
        <v>7</v>
      </c>
      <c r="AP11" s="19">
        <v>8</v>
      </c>
      <c r="AQ11" s="19">
        <v>9</v>
      </c>
      <c r="AR11" s="19">
        <v>10</v>
      </c>
      <c r="AS11" s="19">
        <v>11</v>
      </c>
      <c r="AT11" s="19">
        <v>12</v>
      </c>
      <c r="AU11" s="19">
        <v>13</v>
      </c>
      <c r="AV11" s="19">
        <v>14</v>
      </c>
      <c r="AW11" s="123">
        <v>15</v>
      </c>
      <c r="AX11" s="5"/>
      <c r="AY11" s="34"/>
      <c r="AZ11" s="5"/>
      <c r="BA11" s="122">
        <v>1</v>
      </c>
      <c r="BB11" s="19">
        <v>2</v>
      </c>
      <c r="BC11" s="19">
        <v>3</v>
      </c>
      <c r="BD11" s="19">
        <v>4</v>
      </c>
      <c r="BE11" s="123">
        <v>5</v>
      </c>
    </row>
    <row r="12" spans="1:57" s="66" customFormat="1" x14ac:dyDescent="0.25">
      <c r="A12" s="80" t="s">
        <v>2</v>
      </c>
      <c r="B12" s="81">
        <v>163</v>
      </c>
      <c r="C12" s="71">
        <f>IF(D$6&lt;B12,D$6,B12)</f>
        <v>20</v>
      </c>
      <c r="D12" s="82">
        <f>B12/C12</f>
        <v>8.15</v>
      </c>
      <c r="E12" s="74">
        <f ca="1">RAND()*D12</f>
        <v>7.6407838092520119</v>
      </c>
      <c r="F12" s="83"/>
      <c r="G12" s="92">
        <f ca="1">ROUNDUP(E12,0)</f>
        <v>8</v>
      </c>
      <c r="H12" s="93">
        <f t="shared" ref="H12:AD12" ca="1" si="1">IF(H$11&lt;=$C12,ROUNDUP($E12+G$11*$D12,0),"")</f>
        <v>16</v>
      </c>
      <c r="I12" s="93">
        <f t="shared" ca="1" si="1"/>
        <v>24</v>
      </c>
      <c r="J12" s="93">
        <f t="shared" ca="1" si="1"/>
        <v>33</v>
      </c>
      <c r="K12" s="93">
        <f t="shared" ca="1" si="1"/>
        <v>41</v>
      </c>
      <c r="L12" s="93">
        <f t="shared" ca="1" si="1"/>
        <v>49</v>
      </c>
      <c r="M12" s="93">
        <f t="shared" ca="1" si="1"/>
        <v>57</v>
      </c>
      <c r="N12" s="93">
        <f t="shared" ca="1" si="1"/>
        <v>65</v>
      </c>
      <c r="O12" s="93">
        <f t="shared" ca="1" si="1"/>
        <v>73</v>
      </c>
      <c r="P12" s="93">
        <f t="shared" ca="1" si="1"/>
        <v>81</v>
      </c>
      <c r="Q12" s="93">
        <f t="shared" ca="1" si="1"/>
        <v>90</v>
      </c>
      <c r="R12" s="93">
        <f t="shared" ca="1" si="1"/>
        <v>98</v>
      </c>
      <c r="S12" s="93">
        <f t="shared" ca="1" si="1"/>
        <v>106</v>
      </c>
      <c r="T12" s="93">
        <f t="shared" ca="1" si="1"/>
        <v>114</v>
      </c>
      <c r="U12" s="93">
        <f t="shared" ca="1" si="1"/>
        <v>122</v>
      </c>
      <c r="V12" s="93">
        <f t="shared" ca="1" si="1"/>
        <v>130</v>
      </c>
      <c r="W12" s="93">
        <f t="shared" ca="1" si="1"/>
        <v>139</v>
      </c>
      <c r="X12" s="93">
        <f t="shared" ca="1" si="1"/>
        <v>147</v>
      </c>
      <c r="Y12" s="93">
        <f t="shared" ca="1" si="1"/>
        <v>155</v>
      </c>
      <c r="Z12" s="93">
        <f t="shared" ca="1" si="1"/>
        <v>163</v>
      </c>
      <c r="AA12" s="93" t="str">
        <f t="shared" si="1"/>
        <v/>
      </c>
      <c r="AB12" s="93" t="str">
        <f t="shared" si="1"/>
        <v/>
      </c>
      <c r="AC12" s="93" t="str">
        <f t="shared" si="1"/>
        <v/>
      </c>
      <c r="AD12" s="93" t="str">
        <f t="shared" si="1"/>
        <v/>
      </c>
      <c r="AE12" s="94" t="str">
        <f t="shared" ref="AE12:AE43" si="2">IF(AE$11&lt;=$C12,ROUNDUP($E12+AD$11*$D12,0),"")</f>
        <v/>
      </c>
      <c r="AG12" s="117">
        <f t="shared" ref="AG12:AG15" ca="1" si="3">IF(B12&lt;$AL$6,RAND()*B12/$AL$6,RAND()*$AL$6)</f>
        <v>0.80834603276469763</v>
      </c>
      <c r="AI12" s="115">
        <f t="shared" ref="AI12:AI76" ca="1" si="4">ROUNDUP($AG12,0)</f>
        <v>1</v>
      </c>
      <c r="AJ12" s="111">
        <f ca="1">IF((IF(AJ$11&lt;=($AE$6*$D$6),ROUNDUP($AG12+(AI$11*$AL$6),0),""))&lt;=$C12,(IF(AJ$11&lt;=($AE$6*$D$6),ROUNDUP($AG12+(AI$11*$AL$6),0),"")),"")</f>
        <v>3</v>
      </c>
      <c r="AK12" s="111">
        <f t="shared" ref="AK12" ca="1" si="5">IF((IF(AK$11&lt;=($AE$6*$D$6),ROUNDUP($AG12+(AJ$11*$AL$6),0),""))&lt;=$C12,(IF(AK$11&lt;=($AE$6*$D$6),ROUNDUP($AG12+(AJ$11*$AL$6),0),"")),"")</f>
        <v>5</v>
      </c>
      <c r="AL12" s="111">
        <f t="shared" ref="AL12" ca="1" si="6">IF((IF(AL$11&lt;=($AE$6*$D$6),ROUNDUP($AG12+(AK$11*$AL$6),0),""))&lt;=$C12,(IF(AL$11&lt;=($AE$6*$D$6),ROUNDUP($AG12+(AK$11*$AL$6),0),"")),"")</f>
        <v>7</v>
      </c>
      <c r="AM12" s="111">
        <f t="shared" ref="AM12" ca="1" si="7">IF((IF(AM$11&lt;=($AE$6*$D$6),ROUNDUP($AG12+(AL$11*$AL$6),0),""))&lt;=$C12,(IF(AM$11&lt;=($AE$6*$D$6),ROUNDUP($AG12+(AL$11*$AL$6),0),"")),"")</f>
        <v>9</v>
      </c>
      <c r="AN12" s="111">
        <f t="shared" ref="AN12" ca="1" si="8">IF((IF(AN$11&lt;=($AE$6*$D$6),ROUNDUP($AG12+(AM$11*$AL$6),0),""))&lt;=$C12,(IF(AN$11&lt;=($AE$6*$D$6),ROUNDUP($AG12+(AM$11*$AL$6),0),"")),"")</f>
        <v>11</v>
      </c>
      <c r="AO12" s="111">
        <f t="shared" ref="AO12" ca="1" si="9">IF((IF(AO$11&lt;=($AE$6*$D$6),ROUNDUP($AG12+(AN$11*$AL$6),0),""))&lt;=$C12,(IF(AO$11&lt;=($AE$6*$D$6),ROUNDUP($AG12+(AN$11*$AL$6),0),"")),"")</f>
        <v>13</v>
      </c>
      <c r="AP12" s="111">
        <f t="shared" ref="AP12" ca="1" si="10">IF((IF(AP$11&lt;=($AE$6*$D$6),ROUNDUP($AG12+(AO$11*$AL$6),0),""))&lt;=$C12,(IF(AP$11&lt;=($AE$6*$D$6),ROUNDUP($AG12+(AO$11*$AL$6),0),"")),"")</f>
        <v>15</v>
      </c>
      <c r="AQ12" s="111">
        <f t="shared" ref="AQ12:AR15" ca="1" si="11">IF((IF(AQ$11&lt;=($AE$6*$D$6),ROUNDUP($AG12+(AP$11*$AL$6),0),""))&lt;=$C12,(IF(AQ$11&lt;=($AE$6*$D$6),ROUNDUP($AG12+(AP$11*$AL$6),0),"")),"")</f>
        <v>17</v>
      </c>
      <c r="AR12" s="111">
        <f t="shared" ca="1" si="11"/>
        <v>19</v>
      </c>
      <c r="AS12" s="111" t="str">
        <f t="shared" ref="AS12" si="12">IF((IF(AS$11&lt;=($AE$6*$D$6),ROUNDUP($AG12+(AR$11*$AL$6),0),""))&lt;=$C12,(IF(AS$11&lt;=($AE$6*$D$6),ROUNDUP($AG12+(AR$11*$AL$6),0),"")),"")</f>
        <v/>
      </c>
      <c r="AT12" s="111" t="str">
        <f t="shared" ref="AT12" si="13">IF((IF(AT$11&lt;=($AE$6*$D$6),ROUNDUP($AG12+(AS$11*$AL$6),0),""))&lt;=$C12,(IF(AT$11&lt;=($AE$6*$D$6),ROUNDUP($AG12+(AS$11*$AL$6),0),"")),"")</f>
        <v/>
      </c>
      <c r="AU12" s="111" t="str">
        <f t="shared" ref="AU12" si="14">IF((IF(AU$11&lt;=($AE$6*$D$6),ROUNDUP($AG12+(AT$11*$AL$6),0),""))&lt;=$C12,(IF(AU$11&lt;=($AE$6*$D$6),ROUNDUP($AG12+(AT$11*$AL$6),0),"")),"")</f>
        <v/>
      </c>
      <c r="AV12" s="111" t="str">
        <f t="shared" ref="AV12" si="15">IF((IF(AV$11&lt;=($AE$6*$D$6),ROUNDUP($AG12+(AU$11*$AL$6),0),""))&lt;=$C12,(IF(AV$11&lt;=($AE$6*$D$6),ROUNDUP($AG12+(AU$11*$AL$6),0),"")),"")</f>
        <v/>
      </c>
      <c r="AW12" s="113" t="str">
        <f t="shared" ref="AW12" si="16">IF((IF(AW$11&lt;=($AE$6*$D$6),ROUNDUP($AG12+(AV$11*$AL$6),0),""))&lt;=$C12,(IF(AW$11&lt;=($AE$6*$D$6),ROUNDUP($AG12+(AV$11*$AL$6),0),"")),"")</f>
        <v/>
      </c>
      <c r="AY12" s="117">
        <f ca="1">IF(B12&gt;=$D$6,RAND()*$AL$7,RAND()*B12/$AE$7)</f>
        <v>2.2832328761246408</v>
      </c>
      <c r="BA12" s="115">
        <f ca="1">ROUNDUP($AY12,0)</f>
        <v>3</v>
      </c>
      <c r="BB12" s="111">
        <f ca="1">IF($B12&gt;=$AE$7,(IF(BB$11&lt;=$AE$7,ROUNDUP($AY12+(BA$11*($C12/$AE$7)),0),"")),(IF(BB$11&lt;=$B12,BB$11,"")))</f>
        <v>7</v>
      </c>
      <c r="BC12" s="111">
        <f t="shared" ref="BC12:BE12" ca="1" si="17">IF($B12&gt;=$AE$7,(IF(BC$11&lt;=$AE$7,ROUNDUP($AY12+(BB$11*($C12/$AE$7)),0),"")),(IF(BC$11&lt;=$B12,BC$11,"")))</f>
        <v>11</v>
      </c>
      <c r="BD12" s="111">
        <f t="shared" ca="1" si="17"/>
        <v>15</v>
      </c>
      <c r="BE12" s="113">
        <f t="shared" ca="1" si="17"/>
        <v>19</v>
      </c>
    </row>
    <row r="13" spans="1:57" s="66" customFormat="1" x14ac:dyDescent="0.25">
      <c r="A13" s="84" t="s">
        <v>3</v>
      </c>
      <c r="B13" s="85">
        <v>400</v>
      </c>
      <c r="C13" s="73">
        <f t="shared" ref="C13:C76" si="18">IF(D$6&lt;B13,D$6,B13)</f>
        <v>20</v>
      </c>
      <c r="D13" s="83">
        <f>B13/C13</f>
        <v>20</v>
      </c>
      <c r="E13" s="76">
        <f t="shared" ref="E13:E76" ca="1" si="19">RAND()*D13</f>
        <v>18.816045491030483</v>
      </c>
      <c r="F13" s="83"/>
      <c r="G13" s="95">
        <f t="shared" ref="G13:G76" ca="1" si="20">ROUNDUP(E13,0)</f>
        <v>19</v>
      </c>
      <c r="H13" s="96">
        <f t="shared" ref="H13:AD13" ca="1" si="21">IF(H$11&lt;=$C13,ROUNDUP($E13+G$11*$D13,0),"")</f>
        <v>39</v>
      </c>
      <c r="I13" s="96">
        <f t="shared" ca="1" si="21"/>
        <v>59</v>
      </c>
      <c r="J13" s="96">
        <f t="shared" ca="1" si="21"/>
        <v>79</v>
      </c>
      <c r="K13" s="96">
        <f t="shared" ca="1" si="21"/>
        <v>99</v>
      </c>
      <c r="L13" s="96">
        <f t="shared" ca="1" si="21"/>
        <v>119</v>
      </c>
      <c r="M13" s="96">
        <f t="shared" ca="1" si="21"/>
        <v>139</v>
      </c>
      <c r="N13" s="96">
        <f t="shared" ca="1" si="21"/>
        <v>159</v>
      </c>
      <c r="O13" s="96">
        <f t="shared" ca="1" si="21"/>
        <v>179</v>
      </c>
      <c r="P13" s="96">
        <f t="shared" ca="1" si="21"/>
        <v>199</v>
      </c>
      <c r="Q13" s="96">
        <f t="shared" ca="1" si="21"/>
        <v>219</v>
      </c>
      <c r="R13" s="96">
        <f t="shared" ca="1" si="21"/>
        <v>239</v>
      </c>
      <c r="S13" s="96">
        <f t="shared" ca="1" si="21"/>
        <v>259</v>
      </c>
      <c r="T13" s="96">
        <f t="shared" ca="1" si="21"/>
        <v>279</v>
      </c>
      <c r="U13" s="96">
        <f t="shared" ca="1" si="21"/>
        <v>299</v>
      </c>
      <c r="V13" s="96">
        <f t="shared" ca="1" si="21"/>
        <v>319</v>
      </c>
      <c r="W13" s="96">
        <f t="shared" ca="1" si="21"/>
        <v>339</v>
      </c>
      <c r="X13" s="96">
        <f t="shared" ca="1" si="21"/>
        <v>359</v>
      </c>
      <c r="Y13" s="96">
        <f t="shared" ca="1" si="21"/>
        <v>379</v>
      </c>
      <c r="Z13" s="96">
        <f t="shared" ca="1" si="21"/>
        <v>399</v>
      </c>
      <c r="AA13" s="96" t="str">
        <f t="shared" si="21"/>
        <v/>
      </c>
      <c r="AB13" s="96" t="str">
        <f t="shared" si="21"/>
        <v/>
      </c>
      <c r="AC13" s="96" t="str">
        <f t="shared" si="21"/>
        <v/>
      </c>
      <c r="AD13" s="96" t="str">
        <f t="shared" si="21"/>
        <v/>
      </c>
      <c r="AE13" s="97" t="str">
        <f t="shared" si="2"/>
        <v/>
      </c>
      <c r="AG13" s="117">
        <f ca="1">IF(B13&lt;$AL$6,RAND()*B13/$AL$6,RAND()*$AL$6)</f>
        <v>0.59100908890427983</v>
      </c>
      <c r="AI13" s="73">
        <f t="shared" ca="1" si="4"/>
        <v>1</v>
      </c>
      <c r="AJ13" s="110">
        <f ca="1">IF((IF(AJ$11&lt;=($AE$6*$D$6),ROUNDUP($AG13+(AI$11*$AL$6),0),""))&lt;=$C13,(IF(AJ$11&lt;=($AE$6*$D$6),ROUNDUP($AG13+(AI$11*$AL$6),0),"")),"")</f>
        <v>3</v>
      </c>
      <c r="AK13" s="110">
        <f t="shared" ref="AK13:AP13" ca="1" si="22">IF((IF(AK$11&lt;=($AE$6*$D$6),ROUNDUP($AG13+(AJ$11*$AL$6),0),""))&lt;=$C13,(IF(AK$11&lt;=($AE$6*$D$6),ROUNDUP($AG13+(AJ$11*$AL$6),0),"")),"")</f>
        <v>5</v>
      </c>
      <c r="AL13" s="110">
        <f t="shared" ca="1" si="22"/>
        <v>7</v>
      </c>
      <c r="AM13" s="110">
        <f t="shared" ca="1" si="22"/>
        <v>9</v>
      </c>
      <c r="AN13" s="110">
        <f t="shared" ca="1" si="22"/>
        <v>11</v>
      </c>
      <c r="AO13" s="110">
        <f t="shared" ca="1" si="22"/>
        <v>13</v>
      </c>
      <c r="AP13" s="110">
        <f t="shared" ca="1" si="22"/>
        <v>15</v>
      </c>
      <c r="AQ13" s="110">
        <f t="shared" ca="1" si="11"/>
        <v>17</v>
      </c>
      <c r="AR13" s="110">
        <f t="shared" ca="1" si="11"/>
        <v>19</v>
      </c>
      <c r="AS13" s="110" t="str">
        <f t="shared" ref="AS13:AW13" si="23">IF((IF(AS$11&lt;=($AE$6*$D$6),ROUNDUP($AG13+(AR$11*$AL$6),0),""))&lt;=$C13,(IF(AS$11&lt;=($AE$6*$D$6),ROUNDUP($AG13+(AR$11*$AL$6),0),"")),"")</f>
        <v/>
      </c>
      <c r="AT13" s="110" t="str">
        <f t="shared" si="23"/>
        <v/>
      </c>
      <c r="AU13" s="110" t="str">
        <f t="shared" si="23"/>
        <v/>
      </c>
      <c r="AV13" s="110" t="str">
        <f t="shared" si="23"/>
        <v/>
      </c>
      <c r="AW13" s="113" t="str">
        <f t="shared" si="23"/>
        <v/>
      </c>
      <c r="AY13" s="117">
        <f ca="1">IF(B13&gt;=$AE$7,RAND()*$AL$7,RAND()*B13/$AE$7)</f>
        <v>3.6451932600483365</v>
      </c>
      <c r="BA13" s="115">
        <f t="shared" ref="BA13:BA76" ca="1" si="24">ROUNDUP($AY13,0)</f>
        <v>4</v>
      </c>
      <c r="BB13" s="111">
        <f t="shared" ref="BB13:BE13" ca="1" si="25">IF($B13&gt;=$AE$7,(IF(BB$11&lt;=$AE$7,ROUNDUP($AY13+(BA$11*($C13/$AE$7)),0),"")),(IF(BB$11&lt;=$B13,BB$11,"")))</f>
        <v>8</v>
      </c>
      <c r="BC13" s="111">
        <f t="shared" ca="1" si="25"/>
        <v>12</v>
      </c>
      <c r="BD13" s="111">
        <f t="shared" ca="1" si="25"/>
        <v>16</v>
      </c>
      <c r="BE13" s="113">
        <f t="shared" ca="1" si="25"/>
        <v>20</v>
      </c>
    </row>
    <row r="14" spans="1:57" s="66" customFormat="1" x14ac:dyDescent="0.25">
      <c r="A14" s="84" t="s">
        <v>4</v>
      </c>
      <c r="B14" s="85">
        <v>304</v>
      </c>
      <c r="C14" s="73">
        <f t="shared" si="18"/>
        <v>20</v>
      </c>
      <c r="D14" s="83">
        <f t="shared" ref="D14:D77" si="26">B14/C14</f>
        <v>15.2</v>
      </c>
      <c r="E14" s="76">
        <f t="shared" ca="1" si="19"/>
        <v>15.023548100265629</v>
      </c>
      <c r="F14" s="83"/>
      <c r="G14" s="95">
        <f t="shared" ca="1" si="20"/>
        <v>16</v>
      </c>
      <c r="H14" s="96">
        <f t="shared" ref="H14:AD14" ca="1" si="27">IF(H$11&lt;=$C14,ROUNDUP($E14+G$11*$D14,0),"")</f>
        <v>31</v>
      </c>
      <c r="I14" s="96">
        <f t="shared" ca="1" si="27"/>
        <v>46</v>
      </c>
      <c r="J14" s="96">
        <f t="shared" ca="1" si="27"/>
        <v>61</v>
      </c>
      <c r="K14" s="96">
        <f t="shared" ca="1" si="27"/>
        <v>76</v>
      </c>
      <c r="L14" s="96">
        <f t="shared" ca="1" si="27"/>
        <v>92</v>
      </c>
      <c r="M14" s="96">
        <f t="shared" ca="1" si="27"/>
        <v>107</v>
      </c>
      <c r="N14" s="96">
        <f t="shared" ca="1" si="27"/>
        <v>122</v>
      </c>
      <c r="O14" s="96">
        <f t="shared" ca="1" si="27"/>
        <v>137</v>
      </c>
      <c r="P14" s="96">
        <f t="shared" ca="1" si="27"/>
        <v>152</v>
      </c>
      <c r="Q14" s="96">
        <f t="shared" ca="1" si="27"/>
        <v>168</v>
      </c>
      <c r="R14" s="96">
        <f t="shared" ca="1" si="27"/>
        <v>183</v>
      </c>
      <c r="S14" s="96">
        <f t="shared" ca="1" si="27"/>
        <v>198</v>
      </c>
      <c r="T14" s="96">
        <f t="shared" ca="1" si="27"/>
        <v>213</v>
      </c>
      <c r="U14" s="96">
        <f t="shared" ca="1" si="27"/>
        <v>228</v>
      </c>
      <c r="V14" s="96">
        <f t="shared" ca="1" si="27"/>
        <v>244</v>
      </c>
      <c r="W14" s="96">
        <f t="shared" ca="1" si="27"/>
        <v>259</v>
      </c>
      <c r="X14" s="96">
        <f t="shared" ca="1" si="27"/>
        <v>274</v>
      </c>
      <c r="Y14" s="96">
        <f t="shared" ca="1" si="27"/>
        <v>289</v>
      </c>
      <c r="Z14" s="96">
        <f t="shared" ca="1" si="27"/>
        <v>304</v>
      </c>
      <c r="AA14" s="96" t="str">
        <f t="shared" si="27"/>
        <v/>
      </c>
      <c r="AB14" s="96" t="str">
        <f t="shared" si="27"/>
        <v/>
      </c>
      <c r="AC14" s="96" t="str">
        <f t="shared" si="27"/>
        <v/>
      </c>
      <c r="AD14" s="96" t="str">
        <f t="shared" si="27"/>
        <v/>
      </c>
      <c r="AE14" s="97" t="str">
        <f t="shared" si="2"/>
        <v/>
      </c>
      <c r="AG14" s="117">
        <f ca="1">IF(B14&lt;$AL$6,RAND()*B14/$AL$6,RAND()*$AL$6)</f>
        <v>1.4962669853640072</v>
      </c>
      <c r="AI14" s="115">
        <f t="shared" ca="1" si="4"/>
        <v>2</v>
      </c>
      <c r="AJ14" s="111">
        <f ca="1">IF((IF(AJ$11&lt;=($AE$6*$D$6),ROUNDUP($AG14+(AI$11*$AL$6),0),""))&lt;=$C14,(IF(AJ$11&lt;=($AE$6*$D$6),ROUNDUP($AG14+(AI$11*$AL$6),0),"")),"")</f>
        <v>4</v>
      </c>
      <c r="AK14" s="111">
        <f t="shared" ref="AK14" ca="1" si="28">IF((IF(AK$11&lt;=($AE$6*$D$6),ROUNDUP($AG14+(AJ$11*$AL$6),0),""))&lt;=$C14,(IF(AK$11&lt;=($AE$6*$D$6),ROUNDUP($AG14+(AJ$11*$AL$6),0),"")),"")</f>
        <v>6</v>
      </c>
      <c r="AL14" s="111">
        <f t="shared" ref="AL14" ca="1" si="29">IF((IF(AL$11&lt;=($AE$6*$D$6),ROUNDUP($AG14+(AK$11*$AL$6),0),""))&lt;=$C14,(IF(AL$11&lt;=($AE$6*$D$6),ROUNDUP($AG14+(AK$11*$AL$6),0),"")),"")</f>
        <v>8</v>
      </c>
      <c r="AM14" s="111">
        <f t="shared" ref="AM14" ca="1" si="30">IF((IF(AM$11&lt;=($AE$6*$D$6),ROUNDUP($AG14+(AL$11*$AL$6),0),""))&lt;=$C14,(IF(AM$11&lt;=($AE$6*$D$6),ROUNDUP($AG14+(AL$11*$AL$6),0),"")),"")</f>
        <v>10</v>
      </c>
      <c r="AN14" s="111">
        <f t="shared" ref="AN14" ca="1" si="31">IF((IF(AN$11&lt;=($AE$6*$D$6),ROUNDUP($AG14+(AM$11*$AL$6),0),""))&lt;=$C14,(IF(AN$11&lt;=($AE$6*$D$6),ROUNDUP($AG14+(AM$11*$AL$6),0),"")),"")</f>
        <v>12</v>
      </c>
      <c r="AO14" s="111">
        <f t="shared" ref="AO14" ca="1" si="32">IF((IF(AO$11&lt;=($AE$6*$D$6),ROUNDUP($AG14+(AN$11*$AL$6),0),""))&lt;=$C14,(IF(AO$11&lt;=($AE$6*$D$6),ROUNDUP($AG14+(AN$11*$AL$6),0),"")),"")</f>
        <v>14</v>
      </c>
      <c r="AP14" s="111">
        <f t="shared" ref="AP14" ca="1" si="33">IF((IF(AP$11&lt;=($AE$6*$D$6),ROUNDUP($AG14+(AO$11*$AL$6),0),""))&lt;=$C14,(IF(AP$11&lt;=($AE$6*$D$6),ROUNDUP($AG14+(AO$11*$AL$6),0),"")),"")</f>
        <v>16</v>
      </c>
      <c r="AQ14" s="111">
        <f t="shared" ca="1" si="11"/>
        <v>18</v>
      </c>
      <c r="AR14" s="111">
        <f t="shared" ca="1" si="11"/>
        <v>20</v>
      </c>
      <c r="AS14" s="111" t="str">
        <f t="shared" ref="AS14" si="34">IF((IF(AS$11&lt;=($AE$6*$D$6),ROUNDUP($AG14+(AR$11*$AL$6),0),""))&lt;=$C14,(IF(AS$11&lt;=($AE$6*$D$6),ROUNDUP($AG14+(AR$11*$AL$6),0),"")),"")</f>
        <v/>
      </c>
      <c r="AT14" s="111" t="str">
        <f t="shared" ref="AT14" si="35">IF((IF(AT$11&lt;=($AE$6*$D$6),ROUNDUP($AG14+(AS$11*$AL$6),0),""))&lt;=$C14,(IF(AT$11&lt;=($AE$6*$D$6),ROUNDUP($AG14+(AS$11*$AL$6),0),"")),"")</f>
        <v/>
      </c>
      <c r="AU14" s="111" t="str">
        <f t="shared" ref="AU14" si="36">IF((IF(AU$11&lt;=($AE$6*$D$6),ROUNDUP($AG14+(AT$11*$AL$6),0),""))&lt;=$C14,(IF(AU$11&lt;=($AE$6*$D$6),ROUNDUP($AG14+(AT$11*$AL$6),0),"")),"")</f>
        <v/>
      </c>
      <c r="AV14" s="111" t="str">
        <f t="shared" ref="AV14" si="37">IF((IF(AV$11&lt;=($AE$6*$D$6),ROUNDUP($AG14+(AU$11*$AL$6),0),""))&lt;=$C14,(IF(AV$11&lt;=($AE$6*$D$6),ROUNDUP($AG14+(AU$11*$AL$6),0),"")),"")</f>
        <v/>
      </c>
      <c r="AW14" s="113" t="str">
        <f t="shared" ref="AW14" si="38">IF((IF(AW$11&lt;=($AE$6*$D$6),ROUNDUP($AG14+(AV$11*$AL$6),0),""))&lt;=$C14,(IF(AW$11&lt;=($AE$6*$D$6),ROUNDUP($AG14+(AV$11*$AL$6),0),"")),"")</f>
        <v/>
      </c>
      <c r="AY14" s="117">
        <f ca="1">IF(B14&gt;=$AE$7,RAND()*$AL$7,RAND()*B14/$AE$7)</f>
        <v>2.8491902391762913E-2</v>
      </c>
      <c r="BA14" s="115">
        <f t="shared" ca="1" si="24"/>
        <v>1</v>
      </c>
      <c r="BB14" s="111">
        <f t="shared" ref="BB14:BE14" ca="1" si="39">IF($B14&gt;=$AE$7,(IF(BB$11&lt;=$AE$7,ROUNDUP($AY14+(BA$11*($C14/$AE$7)),0),"")),(IF(BB$11&lt;=$B14,BB$11,"")))</f>
        <v>5</v>
      </c>
      <c r="BC14" s="111">
        <f t="shared" ca="1" si="39"/>
        <v>9</v>
      </c>
      <c r="BD14" s="111">
        <f t="shared" ca="1" si="39"/>
        <v>13</v>
      </c>
      <c r="BE14" s="113">
        <f t="shared" ca="1" si="39"/>
        <v>17</v>
      </c>
    </row>
    <row r="15" spans="1:57" s="66" customFormat="1" x14ac:dyDescent="0.25">
      <c r="A15" s="84" t="s">
        <v>5</v>
      </c>
      <c r="B15" s="85">
        <v>291</v>
      </c>
      <c r="C15" s="73">
        <f t="shared" si="18"/>
        <v>20</v>
      </c>
      <c r="D15" s="83">
        <f t="shared" si="26"/>
        <v>14.55</v>
      </c>
      <c r="E15" s="76">
        <f t="shared" ca="1" si="19"/>
        <v>6.6426897049105458</v>
      </c>
      <c r="F15" s="83"/>
      <c r="G15" s="95">
        <f t="shared" ca="1" si="20"/>
        <v>7</v>
      </c>
      <c r="H15" s="96">
        <f t="shared" ref="H15:AD15" ca="1" si="40">IF(H$11&lt;=$C15,ROUNDUP($E15+G$11*$D15,0),"")</f>
        <v>22</v>
      </c>
      <c r="I15" s="96">
        <f t="shared" ca="1" si="40"/>
        <v>36</v>
      </c>
      <c r="J15" s="96">
        <f t="shared" ca="1" si="40"/>
        <v>51</v>
      </c>
      <c r="K15" s="96">
        <f t="shared" ca="1" si="40"/>
        <v>65</v>
      </c>
      <c r="L15" s="96">
        <f t="shared" ca="1" si="40"/>
        <v>80</v>
      </c>
      <c r="M15" s="96">
        <f t="shared" ca="1" si="40"/>
        <v>94</v>
      </c>
      <c r="N15" s="96">
        <f t="shared" ca="1" si="40"/>
        <v>109</v>
      </c>
      <c r="O15" s="96">
        <f t="shared" ca="1" si="40"/>
        <v>124</v>
      </c>
      <c r="P15" s="96">
        <f t="shared" ca="1" si="40"/>
        <v>138</v>
      </c>
      <c r="Q15" s="96">
        <f t="shared" ca="1" si="40"/>
        <v>153</v>
      </c>
      <c r="R15" s="96">
        <f t="shared" ca="1" si="40"/>
        <v>167</v>
      </c>
      <c r="S15" s="96">
        <f t="shared" ca="1" si="40"/>
        <v>182</v>
      </c>
      <c r="T15" s="96">
        <f t="shared" ca="1" si="40"/>
        <v>196</v>
      </c>
      <c r="U15" s="96">
        <f t="shared" ca="1" si="40"/>
        <v>211</v>
      </c>
      <c r="V15" s="96">
        <f t="shared" ca="1" si="40"/>
        <v>225</v>
      </c>
      <c r="W15" s="96">
        <f t="shared" ca="1" si="40"/>
        <v>240</v>
      </c>
      <c r="X15" s="96">
        <f t="shared" ca="1" si="40"/>
        <v>254</v>
      </c>
      <c r="Y15" s="96">
        <f t="shared" ca="1" si="40"/>
        <v>269</v>
      </c>
      <c r="Z15" s="96">
        <f t="shared" ca="1" si="40"/>
        <v>284</v>
      </c>
      <c r="AA15" s="96" t="str">
        <f t="shared" si="40"/>
        <v/>
      </c>
      <c r="AB15" s="96" t="str">
        <f t="shared" si="40"/>
        <v/>
      </c>
      <c r="AC15" s="96" t="str">
        <f t="shared" si="40"/>
        <v/>
      </c>
      <c r="AD15" s="96" t="str">
        <f t="shared" si="40"/>
        <v/>
      </c>
      <c r="AE15" s="97" t="str">
        <f t="shared" si="2"/>
        <v/>
      </c>
      <c r="AG15" s="117">
        <f t="shared" ca="1" si="3"/>
        <v>1.8872554701689817</v>
      </c>
      <c r="AI15" s="115">
        <f t="shared" ca="1" si="4"/>
        <v>2</v>
      </c>
      <c r="AJ15" s="111">
        <f ca="1">IF((IF(AJ$11&lt;=($AE$6*$D$6),ROUNDUP($AG15+(AI$11*$AL$6),0),""))&lt;=$C15,(IF(AJ$11&lt;=($AE$6*$D$6),ROUNDUP($AG15+(AI$11*$AL$6),0),"")),"")</f>
        <v>4</v>
      </c>
      <c r="AK15" s="111">
        <f t="shared" ref="AK15" ca="1" si="41">IF((IF(AK$11&lt;=($AE$6*$D$6),ROUNDUP($AG15+(AJ$11*$AL$6),0),""))&lt;=$C15,(IF(AK$11&lt;=($AE$6*$D$6),ROUNDUP($AG15+(AJ$11*$AL$6),0),"")),"")</f>
        <v>6</v>
      </c>
      <c r="AL15" s="111">
        <f t="shared" ref="AL15" ca="1" si="42">IF((IF(AL$11&lt;=($AE$6*$D$6),ROUNDUP($AG15+(AK$11*$AL$6),0),""))&lt;=$C15,(IF(AL$11&lt;=($AE$6*$D$6),ROUNDUP($AG15+(AK$11*$AL$6),0),"")),"")</f>
        <v>8</v>
      </c>
      <c r="AM15" s="111">
        <f t="shared" ref="AM15" ca="1" si="43">IF((IF(AM$11&lt;=($AE$6*$D$6),ROUNDUP($AG15+(AL$11*$AL$6),0),""))&lt;=$C15,(IF(AM$11&lt;=($AE$6*$D$6),ROUNDUP($AG15+(AL$11*$AL$6),0),"")),"")</f>
        <v>10</v>
      </c>
      <c r="AN15" s="111">
        <f t="shared" ref="AN15" ca="1" si="44">IF((IF(AN$11&lt;=($AE$6*$D$6),ROUNDUP($AG15+(AM$11*$AL$6),0),""))&lt;=$C15,(IF(AN$11&lt;=($AE$6*$D$6),ROUNDUP($AG15+(AM$11*$AL$6),0),"")),"")</f>
        <v>12</v>
      </c>
      <c r="AO15" s="111">
        <f t="shared" ref="AO15" ca="1" si="45">IF((IF(AO$11&lt;=($AE$6*$D$6),ROUNDUP($AG15+(AN$11*$AL$6),0),""))&lt;=$C15,(IF(AO$11&lt;=($AE$6*$D$6),ROUNDUP($AG15+(AN$11*$AL$6),0),"")),"")</f>
        <v>14</v>
      </c>
      <c r="AP15" s="111">
        <f t="shared" ref="AP15" ca="1" si="46">IF((IF(AP$11&lt;=($AE$6*$D$6),ROUNDUP($AG15+(AO$11*$AL$6),0),""))&lt;=$C15,(IF(AP$11&lt;=($AE$6*$D$6),ROUNDUP($AG15+(AO$11*$AL$6),0),"")),"")</f>
        <v>16</v>
      </c>
      <c r="AQ15" s="111">
        <f t="shared" ca="1" si="11"/>
        <v>18</v>
      </c>
      <c r="AR15" s="111">
        <f t="shared" ca="1" si="11"/>
        <v>20</v>
      </c>
      <c r="AS15" s="111" t="str">
        <f t="shared" ref="AS15" si="47">IF((IF(AS$11&lt;=($AE$6*$D$6),ROUNDUP($AG15+(AR$11*$AL$6),0),""))&lt;=$C15,(IF(AS$11&lt;=($AE$6*$D$6),ROUNDUP($AG15+(AR$11*$AL$6),0),"")),"")</f>
        <v/>
      </c>
      <c r="AT15" s="111" t="str">
        <f t="shared" ref="AT15" si="48">IF((IF(AT$11&lt;=($AE$6*$D$6),ROUNDUP($AG15+(AS$11*$AL$6),0),""))&lt;=$C15,(IF(AT$11&lt;=($AE$6*$D$6),ROUNDUP($AG15+(AS$11*$AL$6),0),"")),"")</f>
        <v/>
      </c>
      <c r="AU15" s="111" t="str">
        <f t="shared" ref="AU15" si="49">IF((IF(AU$11&lt;=($AE$6*$D$6),ROUNDUP($AG15+(AT$11*$AL$6),0),""))&lt;=$C15,(IF(AU$11&lt;=($AE$6*$D$6),ROUNDUP($AG15+(AT$11*$AL$6),0),"")),"")</f>
        <v/>
      </c>
      <c r="AV15" s="111" t="str">
        <f t="shared" ref="AV15" si="50">IF((IF(AV$11&lt;=($AE$6*$D$6),ROUNDUP($AG15+(AU$11*$AL$6),0),""))&lt;=$C15,(IF(AV$11&lt;=($AE$6*$D$6),ROUNDUP($AG15+(AU$11*$AL$6),0),"")),"")</f>
        <v/>
      </c>
      <c r="AW15" s="113" t="str">
        <f t="shared" ref="AW15" si="51">IF((IF(AW$11&lt;=($AE$6*$D$6),ROUNDUP($AG15+(AV$11*$AL$6),0),""))&lt;=$C15,(IF(AW$11&lt;=($AE$6*$D$6),ROUNDUP($AG15+(AV$11*$AL$6),0),"")),"")</f>
        <v/>
      </c>
      <c r="AY15" s="117">
        <f ca="1">IF(B15&gt;=$AE$7,RAND()*$AL$7,RAND()*B15/$AE$7)</f>
        <v>1.7718642222747656</v>
      </c>
      <c r="BA15" s="115">
        <f t="shared" ca="1" si="24"/>
        <v>2</v>
      </c>
      <c r="BB15" s="111">
        <f t="shared" ref="BB15:BE15" ca="1" si="52">IF($B15&gt;=$AE$7,(IF(BB$11&lt;=$AE$7,ROUNDUP($AY15+(BA$11*($C15/$AE$7)),0),"")),(IF(BB$11&lt;=$B15,BB$11,"")))</f>
        <v>6</v>
      </c>
      <c r="BC15" s="111">
        <f t="shared" ca="1" si="52"/>
        <v>10</v>
      </c>
      <c r="BD15" s="111">
        <f t="shared" ca="1" si="52"/>
        <v>14</v>
      </c>
      <c r="BE15" s="113">
        <f t="shared" ca="1" si="52"/>
        <v>18</v>
      </c>
    </row>
    <row r="16" spans="1:57" s="66" customFormat="1" x14ac:dyDescent="0.25">
      <c r="A16" s="84" t="s">
        <v>6</v>
      </c>
      <c r="B16" s="85">
        <v>200</v>
      </c>
      <c r="C16" s="73">
        <f t="shared" si="18"/>
        <v>20</v>
      </c>
      <c r="D16" s="83">
        <f t="shared" si="26"/>
        <v>10</v>
      </c>
      <c r="E16" s="76">
        <f t="shared" ca="1" si="19"/>
        <v>3.1533938666986936</v>
      </c>
      <c r="F16" s="83"/>
      <c r="G16" s="95">
        <f t="shared" ca="1" si="20"/>
        <v>4</v>
      </c>
      <c r="H16" s="96">
        <f t="shared" ref="H16:AD16" ca="1" si="53">IF(H$11&lt;=$C16,ROUNDUP($E16+G$11*$D16,0),"")</f>
        <v>14</v>
      </c>
      <c r="I16" s="96">
        <f t="shared" ca="1" si="53"/>
        <v>24</v>
      </c>
      <c r="J16" s="96">
        <f t="shared" ca="1" si="53"/>
        <v>34</v>
      </c>
      <c r="K16" s="96">
        <f t="shared" ca="1" si="53"/>
        <v>44</v>
      </c>
      <c r="L16" s="96">
        <f t="shared" ca="1" si="53"/>
        <v>54</v>
      </c>
      <c r="M16" s="96">
        <f t="shared" ca="1" si="53"/>
        <v>64</v>
      </c>
      <c r="N16" s="96">
        <f t="shared" ca="1" si="53"/>
        <v>74</v>
      </c>
      <c r="O16" s="96">
        <f t="shared" ca="1" si="53"/>
        <v>84</v>
      </c>
      <c r="P16" s="96">
        <f t="shared" ca="1" si="53"/>
        <v>94</v>
      </c>
      <c r="Q16" s="96">
        <f t="shared" ca="1" si="53"/>
        <v>104</v>
      </c>
      <c r="R16" s="96">
        <f t="shared" ca="1" si="53"/>
        <v>114</v>
      </c>
      <c r="S16" s="96">
        <f t="shared" ca="1" si="53"/>
        <v>124</v>
      </c>
      <c r="T16" s="96">
        <f t="shared" ca="1" si="53"/>
        <v>134</v>
      </c>
      <c r="U16" s="96">
        <f t="shared" ca="1" si="53"/>
        <v>144</v>
      </c>
      <c r="V16" s="96">
        <f t="shared" ca="1" si="53"/>
        <v>154</v>
      </c>
      <c r="W16" s="96">
        <f t="shared" ca="1" si="53"/>
        <v>164</v>
      </c>
      <c r="X16" s="96">
        <f t="shared" ca="1" si="53"/>
        <v>174</v>
      </c>
      <c r="Y16" s="96">
        <f t="shared" ca="1" si="53"/>
        <v>184</v>
      </c>
      <c r="Z16" s="96">
        <f t="shared" ca="1" si="53"/>
        <v>194</v>
      </c>
      <c r="AA16" s="96" t="str">
        <f t="shared" si="53"/>
        <v/>
      </c>
      <c r="AB16" s="96" t="str">
        <f t="shared" si="53"/>
        <v/>
      </c>
      <c r="AC16" s="96" t="str">
        <f t="shared" si="53"/>
        <v/>
      </c>
      <c r="AD16" s="96" t="str">
        <f t="shared" si="53"/>
        <v/>
      </c>
      <c r="AE16" s="97" t="str">
        <f t="shared" si="2"/>
        <v/>
      </c>
      <c r="AG16" s="76">
        <f ca="1">IF(B16&lt;$AL$6,RAND()*B16/$AL$6,RAND()*$AL$6)</f>
        <v>1.476218918446945</v>
      </c>
      <c r="AI16" s="115">
        <f t="shared" ca="1" si="4"/>
        <v>2</v>
      </c>
      <c r="AJ16" s="111">
        <f t="shared" ref="AJ16:AJ79" ca="1" si="54">IF((IF(AJ$11&lt;=($AE$6*$D$6),ROUNDUP($AG16+(AI$11*$AL$6),0),""))&lt;=$C16,(IF(AJ$11&lt;=($AE$6*$D$6),ROUNDUP($AG16+(AI$11*$AL$6),0),"")),"")</f>
        <v>4</v>
      </c>
      <c r="AK16" s="111">
        <f t="shared" ref="AK16:AK79" ca="1" si="55">IF((IF(AK$11&lt;=($AE$6*$D$6),ROUNDUP($AG16+(AJ$11*$AL$6),0),""))&lt;=$C16,(IF(AK$11&lt;=($AE$6*$D$6),ROUNDUP($AG16+(AJ$11*$AL$6),0),"")),"")</f>
        <v>6</v>
      </c>
      <c r="AL16" s="111">
        <f t="shared" ref="AL16:AL79" ca="1" si="56">IF((IF(AL$11&lt;=($AE$6*$D$6),ROUNDUP($AG16+(AK$11*$AL$6),0),""))&lt;=$C16,(IF(AL$11&lt;=($AE$6*$D$6),ROUNDUP($AG16+(AK$11*$AL$6),0),"")),"")</f>
        <v>8</v>
      </c>
      <c r="AM16" s="111">
        <f t="shared" ref="AM16:AM79" ca="1" si="57">IF((IF(AM$11&lt;=($AE$6*$D$6),ROUNDUP($AG16+(AL$11*$AL$6),0),""))&lt;=$C16,(IF(AM$11&lt;=($AE$6*$D$6),ROUNDUP($AG16+(AL$11*$AL$6),0),"")),"")</f>
        <v>10</v>
      </c>
      <c r="AN16" s="111">
        <f t="shared" ref="AN16:AN79" ca="1" si="58">IF((IF(AN$11&lt;=($AE$6*$D$6),ROUNDUP($AG16+(AM$11*$AL$6),0),""))&lt;=$C16,(IF(AN$11&lt;=($AE$6*$D$6),ROUNDUP($AG16+(AM$11*$AL$6),0),"")),"")</f>
        <v>12</v>
      </c>
      <c r="AO16" s="111">
        <f t="shared" ref="AO16:AO79" ca="1" si="59">IF((IF(AO$11&lt;=($AE$6*$D$6),ROUNDUP($AG16+(AN$11*$AL$6),0),""))&lt;=$C16,(IF(AO$11&lt;=($AE$6*$D$6),ROUNDUP($AG16+(AN$11*$AL$6),0),"")),"")</f>
        <v>14</v>
      </c>
      <c r="AP16" s="111">
        <f t="shared" ref="AP16:AP79" ca="1" si="60">IF((IF(AP$11&lt;=($AE$6*$D$6),ROUNDUP($AG16+(AO$11*$AL$6),0),""))&lt;=$C16,(IF(AP$11&lt;=($AE$6*$D$6),ROUNDUP($AG16+(AO$11*$AL$6),0),"")),"")</f>
        <v>16</v>
      </c>
      <c r="AQ16" s="111">
        <f t="shared" ref="AQ16:AR16" ca="1" si="61">IF((IF(AQ$11&lt;=($AE$6*$D$6),ROUNDUP($AG16+(AP$11*$AL$6),0),""))&lt;=$C16,(IF(AQ$11&lt;=($AE$6*$D$6),ROUNDUP($AG16+(AP$11*$AL$6),0),"")),"")</f>
        <v>18</v>
      </c>
      <c r="AR16" s="111">
        <f t="shared" ca="1" si="61"/>
        <v>20</v>
      </c>
      <c r="AS16" s="111" t="str">
        <f t="shared" ref="AS16:AS79" si="62">IF((IF(AS$11&lt;=($AE$6*$D$6),ROUNDUP($AG16+(AR$11*$AL$6),0),""))&lt;=$C16,(IF(AS$11&lt;=($AE$6*$D$6),ROUNDUP($AG16+(AR$11*$AL$6),0),"")),"")</f>
        <v/>
      </c>
      <c r="AT16" s="111" t="str">
        <f t="shared" ref="AT16:AT79" si="63">IF((IF(AT$11&lt;=($AE$6*$D$6),ROUNDUP($AG16+(AS$11*$AL$6),0),""))&lt;=$C16,(IF(AT$11&lt;=($AE$6*$D$6),ROUNDUP($AG16+(AS$11*$AL$6),0),"")),"")</f>
        <v/>
      </c>
      <c r="AU16" s="111" t="str">
        <f t="shared" ref="AU16:AU79" si="64">IF((IF(AU$11&lt;=($AE$6*$D$6),ROUNDUP($AG16+(AT$11*$AL$6),0),""))&lt;=$C16,(IF(AU$11&lt;=($AE$6*$D$6),ROUNDUP($AG16+(AT$11*$AL$6),0),"")),"")</f>
        <v/>
      </c>
      <c r="AV16" s="111" t="str">
        <f t="shared" ref="AV16:AV79" si="65">IF((IF(AV$11&lt;=($AE$6*$D$6),ROUNDUP($AG16+(AU$11*$AL$6),0),""))&lt;=$C16,(IF(AV$11&lt;=($AE$6*$D$6),ROUNDUP($AG16+(AU$11*$AL$6),0),"")),"")</f>
        <v/>
      </c>
      <c r="AW16" s="113" t="str">
        <f t="shared" ref="AW16:AW79" si="66">IF((IF(AW$11&lt;=($AE$6*$D$6),ROUNDUP($AG16+(AV$11*$AL$6),0),""))&lt;=$C16,(IF(AW$11&lt;=($AE$6*$D$6),ROUNDUP($AG16+(AV$11*$AL$6),0),"")),"")</f>
        <v/>
      </c>
      <c r="AY16" s="117">
        <f ca="1">IF(B16&gt;=$AE$7,RAND()*$AL$7,RAND()*B16/$AE$7)</f>
        <v>0.32936686414277316</v>
      </c>
      <c r="BA16" s="115">
        <f t="shared" ca="1" si="24"/>
        <v>1</v>
      </c>
      <c r="BB16" s="111">
        <f t="shared" ref="BB16:BE16" ca="1" si="67">IF($B16&gt;=$AE$7,(IF(BB$11&lt;=$AE$7,ROUNDUP($AY16+(BA$11*($C16/$AE$7)),0),"")),(IF(BB$11&lt;=$B16,BB$11,"")))</f>
        <v>5</v>
      </c>
      <c r="BC16" s="111">
        <f t="shared" ca="1" si="67"/>
        <v>9</v>
      </c>
      <c r="BD16" s="111">
        <f t="shared" ca="1" si="67"/>
        <v>13</v>
      </c>
      <c r="BE16" s="113">
        <f t="shared" ca="1" si="67"/>
        <v>17</v>
      </c>
    </row>
    <row r="17" spans="1:57" s="66" customFormat="1" x14ac:dyDescent="0.25">
      <c r="A17" s="84" t="s">
        <v>7</v>
      </c>
      <c r="B17" s="85">
        <v>228</v>
      </c>
      <c r="C17" s="73">
        <f t="shared" si="18"/>
        <v>20</v>
      </c>
      <c r="D17" s="83">
        <f t="shared" si="26"/>
        <v>11.4</v>
      </c>
      <c r="E17" s="76">
        <f t="shared" ca="1" si="19"/>
        <v>4.6147760918453082</v>
      </c>
      <c r="F17" s="83"/>
      <c r="G17" s="95">
        <f t="shared" ca="1" si="20"/>
        <v>5</v>
      </c>
      <c r="H17" s="96">
        <f t="shared" ref="H17:AD17" ca="1" si="68">IF(H$11&lt;=$C17,ROUNDUP($E17+G$11*$D17,0),"")</f>
        <v>17</v>
      </c>
      <c r="I17" s="96">
        <f t="shared" ca="1" si="68"/>
        <v>28</v>
      </c>
      <c r="J17" s="96">
        <f t="shared" ca="1" si="68"/>
        <v>39</v>
      </c>
      <c r="K17" s="96">
        <f t="shared" ca="1" si="68"/>
        <v>51</v>
      </c>
      <c r="L17" s="96">
        <f t="shared" ca="1" si="68"/>
        <v>62</v>
      </c>
      <c r="M17" s="96">
        <f t="shared" ca="1" si="68"/>
        <v>74</v>
      </c>
      <c r="N17" s="96">
        <f t="shared" ca="1" si="68"/>
        <v>85</v>
      </c>
      <c r="O17" s="96">
        <f t="shared" ca="1" si="68"/>
        <v>96</v>
      </c>
      <c r="P17" s="96">
        <f t="shared" ca="1" si="68"/>
        <v>108</v>
      </c>
      <c r="Q17" s="96">
        <f t="shared" ca="1" si="68"/>
        <v>119</v>
      </c>
      <c r="R17" s="96">
        <f t="shared" ca="1" si="68"/>
        <v>131</v>
      </c>
      <c r="S17" s="96">
        <f t="shared" ca="1" si="68"/>
        <v>142</v>
      </c>
      <c r="T17" s="96">
        <f t="shared" ca="1" si="68"/>
        <v>153</v>
      </c>
      <c r="U17" s="96">
        <f t="shared" ca="1" si="68"/>
        <v>165</v>
      </c>
      <c r="V17" s="96">
        <f t="shared" ca="1" si="68"/>
        <v>176</v>
      </c>
      <c r="W17" s="96">
        <f t="shared" ca="1" si="68"/>
        <v>188</v>
      </c>
      <c r="X17" s="96">
        <f t="shared" ca="1" si="68"/>
        <v>199</v>
      </c>
      <c r="Y17" s="96">
        <f t="shared" ca="1" si="68"/>
        <v>210</v>
      </c>
      <c r="Z17" s="96">
        <f t="shared" ca="1" si="68"/>
        <v>222</v>
      </c>
      <c r="AA17" s="96" t="str">
        <f t="shared" si="68"/>
        <v/>
      </c>
      <c r="AB17" s="96" t="str">
        <f t="shared" si="68"/>
        <v/>
      </c>
      <c r="AC17" s="96" t="str">
        <f t="shared" si="68"/>
        <v/>
      </c>
      <c r="AD17" s="96" t="str">
        <f t="shared" si="68"/>
        <v/>
      </c>
      <c r="AE17" s="97" t="str">
        <f t="shared" si="2"/>
        <v/>
      </c>
      <c r="AG17" s="117">
        <f t="shared" ref="AG17:AG80" ca="1" si="69">IF(B17&lt;$AL$6,RAND()*B17/$AL$6,RAND()*$AL$6)</f>
        <v>1.3670885004147597</v>
      </c>
      <c r="AI17" s="115">
        <f t="shared" ca="1" si="4"/>
        <v>2</v>
      </c>
      <c r="AJ17" s="111">
        <f t="shared" ca="1" si="54"/>
        <v>4</v>
      </c>
      <c r="AK17" s="111">
        <f t="shared" ca="1" si="55"/>
        <v>6</v>
      </c>
      <c r="AL17" s="111">
        <f t="shared" ca="1" si="56"/>
        <v>8</v>
      </c>
      <c r="AM17" s="111">
        <f t="shared" ca="1" si="57"/>
        <v>10</v>
      </c>
      <c r="AN17" s="111">
        <f t="shared" ca="1" si="58"/>
        <v>12</v>
      </c>
      <c r="AO17" s="111">
        <f t="shared" ca="1" si="59"/>
        <v>14</v>
      </c>
      <c r="AP17" s="111">
        <f t="shared" ca="1" si="60"/>
        <v>16</v>
      </c>
      <c r="AQ17" s="111">
        <f t="shared" ref="AQ17:AR17" ca="1" si="70">IF((IF(AQ$11&lt;=($AE$6*$D$6),ROUNDUP($AG17+(AP$11*$AL$6),0),""))&lt;=$C17,(IF(AQ$11&lt;=($AE$6*$D$6),ROUNDUP($AG17+(AP$11*$AL$6),0),"")),"")</f>
        <v>18</v>
      </c>
      <c r="AR17" s="111">
        <f t="shared" ca="1" si="70"/>
        <v>20</v>
      </c>
      <c r="AS17" s="111" t="str">
        <f t="shared" si="62"/>
        <v/>
      </c>
      <c r="AT17" s="111" t="str">
        <f t="shared" si="63"/>
        <v/>
      </c>
      <c r="AU17" s="111" t="str">
        <f t="shared" si="64"/>
        <v/>
      </c>
      <c r="AV17" s="111" t="str">
        <f t="shared" si="65"/>
        <v/>
      </c>
      <c r="AW17" s="113" t="str">
        <f t="shared" si="66"/>
        <v/>
      </c>
      <c r="AY17" s="117">
        <f t="shared" ref="AY17:AY80" ca="1" si="71">IF(B17&gt;=$AE$7,RAND()*$AL$7,RAND()*B17/$AE$7)</f>
        <v>2.0114694573318275</v>
      </c>
      <c r="BA17" s="115">
        <f t="shared" ca="1" si="24"/>
        <v>3</v>
      </c>
      <c r="BB17" s="111">
        <f t="shared" ref="BB17:BE17" ca="1" si="72">IF($B17&gt;=$AE$7,(IF(BB$11&lt;=$AE$7,ROUNDUP($AY17+(BA$11*($C17/$AE$7)),0),"")),(IF(BB$11&lt;=$B17,BB$11,"")))</f>
        <v>7</v>
      </c>
      <c r="BC17" s="111">
        <f t="shared" ca="1" si="72"/>
        <v>11</v>
      </c>
      <c r="BD17" s="111">
        <f t="shared" ca="1" si="72"/>
        <v>15</v>
      </c>
      <c r="BE17" s="113">
        <f t="shared" ca="1" si="72"/>
        <v>19</v>
      </c>
    </row>
    <row r="18" spans="1:57" s="66" customFormat="1" x14ac:dyDescent="0.25">
      <c r="A18" s="84" t="s">
        <v>8</v>
      </c>
      <c r="B18" s="85">
        <v>210</v>
      </c>
      <c r="C18" s="73">
        <f t="shared" si="18"/>
        <v>20</v>
      </c>
      <c r="D18" s="83">
        <f t="shared" si="26"/>
        <v>10.5</v>
      </c>
      <c r="E18" s="76">
        <f t="shared" ca="1" si="19"/>
        <v>2.1847689881681052</v>
      </c>
      <c r="F18" s="83"/>
      <c r="G18" s="95">
        <f t="shared" ca="1" si="20"/>
        <v>3</v>
      </c>
      <c r="H18" s="96">
        <f t="shared" ref="H18:AD18" ca="1" si="73">IF(H$11&lt;=$C18,ROUNDUP($E18+G$11*$D18,0),"")</f>
        <v>13</v>
      </c>
      <c r="I18" s="96">
        <f t="shared" ca="1" si="73"/>
        <v>24</v>
      </c>
      <c r="J18" s="96">
        <f t="shared" ca="1" si="73"/>
        <v>34</v>
      </c>
      <c r="K18" s="96">
        <f t="shared" ca="1" si="73"/>
        <v>45</v>
      </c>
      <c r="L18" s="96">
        <f t="shared" ca="1" si="73"/>
        <v>55</v>
      </c>
      <c r="M18" s="96">
        <f t="shared" ca="1" si="73"/>
        <v>66</v>
      </c>
      <c r="N18" s="96">
        <f t="shared" ca="1" si="73"/>
        <v>76</v>
      </c>
      <c r="O18" s="96">
        <f t="shared" ca="1" si="73"/>
        <v>87</v>
      </c>
      <c r="P18" s="96">
        <f t="shared" ca="1" si="73"/>
        <v>97</v>
      </c>
      <c r="Q18" s="96">
        <f t="shared" ca="1" si="73"/>
        <v>108</v>
      </c>
      <c r="R18" s="96">
        <f t="shared" ca="1" si="73"/>
        <v>118</v>
      </c>
      <c r="S18" s="96">
        <f t="shared" ca="1" si="73"/>
        <v>129</v>
      </c>
      <c r="T18" s="96">
        <f t="shared" ca="1" si="73"/>
        <v>139</v>
      </c>
      <c r="U18" s="96">
        <f t="shared" ca="1" si="73"/>
        <v>150</v>
      </c>
      <c r="V18" s="96">
        <f t="shared" ca="1" si="73"/>
        <v>160</v>
      </c>
      <c r="W18" s="96">
        <f t="shared" ca="1" si="73"/>
        <v>171</v>
      </c>
      <c r="X18" s="96">
        <f t="shared" ca="1" si="73"/>
        <v>181</v>
      </c>
      <c r="Y18" s="96">
        <f t="shared" ca="1" si="73"/>
        <v>192</v>
      </c>
      <c r="Z18" s="96">
        <f t="shared" ca="1" si="73"/>
        <v>202</v>
      </c>
      <c r="AA18" s="96" t="str">
        <f t="shared" si="73"/>
        <v/>
      </c>
      <c r="AB18" s="96" t="str">
        <f t="shared" si="73"/>
        <v/>
      </c>
      <c r="AC18" s="96" t="str">
        <f t="shared" si="73"/>
        <v/>
      </c>
      <c r="AD18" s="96" t="str">
        <f t="shared" si="73"/>
        <v/>
      </c>
      <c r="AE18" s="97" t="str">
        <f t="shared" si="2"/>
        <v/>
      </c>
      <c r="AG18" s="117">
        <f t="shared" ca="1" si="69"/>
        <v>0.78344543917311804</v>
      </c>
      <c r="AI18" s="115">
        <f t="shared" ca="1" si="4"/>
        <v>1</v>
      </c>
      <c r="AJ18" s="111">
        <f t="shared" ca="1" si="54"/>
        <v>3</v>
      </c>
      <c r="AK18" s="111">
        <f t="shared" ca="1" si="55"/>
        <v>5</v>
      </c>
      <c r="AL18" s="111">
        <f t="shared" ca="1" si="56"/>
        <v>7</v>
      </c>
      <c r="AM18" s="111">
        <f t="shared" ca="1" si="57"/>
        <v>9</v>
      </c>
      <c r="AN18" s="111">
        <f t="shared" ca="1" si="58"/>
        <v>11</v>
      </c>
      <c r="AO18" s="111">
        <f t="shared" ca="1" si="59"/>
        <v>13</v>
      </c>
      <c r="AP18" s="111">
        <f t="shared" ca="1" si="60"/>
        <v>15</v>
      </c>
      <c r="AQ18" s="111">
        <f t="shared" ref="AQ18:AR18" ca="1" si="74">IF((IF(AQ$11&lt;=($AE$6*$D$6),ROUNDUP($AG18+(AP$11*$AL$6),0),""))&lt;=$C18,(IF(AQ$11&lt;=($AE$6*$D$6),ROUNDUP($AG18+(AP$11*$AL$6),0),"")),"")</f>
        <v>17</v>
      </c>
      <c r="AR18" s="111">
        <f t="shared" ca="1" si="74"/>
        <v>19</v>
      </c>
      <c r="AS18" s="111" t="str">
        <f t="shared" si="62"/>
        <v/>
      </c>
      <c r="AT18" s="111" t="str">
        <f t="shared" si="63"/>
        <v/>
      </c>
      <c r="AU18" s="111" t="str">
        <f t="shared" si="64"/>
        <v/>
      </c>
      <c r="AV18" s="111" t="str">
        <f t="shared" si="65"/>
        <v/>
      </c>
      <c r="AW18" s="113" t="str">
        <f t="shared" si="66"/>
        <v/>
      </c>
      <c r="AY18" s="117">
        <f t="shared" ca="1" si="71"/>
        <v>2.6761971569367242</v>
      </c>
      <c r="BA18" s="115">
        <f t="shared" ca="1" si="24"/>
        <v>3</v>
      </c>
      <c r="BB18" s="111">
        <f t="shared" ref="BB18:BE18" ca="1" si="75">IF($B18&gt;=$AE$7,(IF(BB$11&lt;=$AE$7,ROUNDUP($AY18+(BA$11*($C18/$AE$7)),0),"")),(IF(BB$11&lt;=$B18,BB$11,"")))</f>
        <v>7</v>
      </c>
      <c r="BC18" s="111">
        <f t="shared" ca="1" si="75"/>
        <v>11</v>
      </c>
      <c r="BD18" s="111">
        <f t="shared" ca="1" si="75"/>
        <v>15</v>
      </c>
      <c r="BE18" s="113">
        <f t="shared" ca="1" si="75"/>
        <v>19</v>
      </c>
    </row>
    <row r="19" spans="1:57" s="66" customFormat="1" x14ac:dyDescent="0.25">
      <c r="A19" s="84" t="s">
        <v>9</v>
      </c>
      <c r="B19" s="85">
        <v>256</v>
      </c>
      <c r="C19" s="73">
        <f t="shared" si="18"/>
        <v>20</v>
      </c>
      <c r="D19" s="83">
        <f t="shared" si="26"/>
        <v>12.8</v>
      </c>
      <c r="E19" s="76">
        <f t="shared" ca="1" si="19"/>
        <v>4.9859206803820646</v>
      </c>
      <c r="F19" s="83"/>
      <c r="G19" s="95">
        <f t="shared" ca="1" si="20"/>
        <v>5</v>
      </c>
      <c r="H19" s="96">
        <f t="shared" ref="H19:AD19" ca="1" si="76">IF(H$11&lt;=$C19,ROUNDUP($E19+G$11*$D19,0),"")</f>
        <v>18</v>
      </c>
      <c r="I19" s="96">
        <f t="shared" ca="1" si="76"/>
        <v>31</v>
      </c>
      <c r="J19" s="96">
        <f t="shared" ca="1" si="76"/>
        <v>44</v>
      </c>
      <c r="K19" s="96">
        <f t="shared" ca="1" si="76"/>
        <v>57</v>
      </c>
      <c r="L19" s="96">
        <f t="shared" ca="1" si="76"/>
        <v>69</v>
      </c>
      <c r="M19" s="96">
        <f t="shared" ca="1" si="76"/>
        <v>82</v>
      </c>
      <c r="N19" s="96">
        <f t="shared" ca="1" si="76"/>
        <v>95</v>
      </c>
      <c r="O19" s="96">
        <f t="shared" ca="1" si="76"/>
        <v>108</v>
      </c>
      <c r="P19" s="96">
        <f t="shared" ca="1" si="76"/>
        <v>121</v>
      </c>
      <c r="Q19" s="96">
        <f t="shared" ca="1" si="76"/>
        <v>133</v>
      </c>
      <c r="R19" s="96">
        <f t="shared" ca="1" si="76"/>
        <v>146</v>
      </c>
      <c r="S19" s="96">
        <f t="shared" ca="1" si="76"/>
        <v>159</v>
      </c>
      <c r="T19" s="96">
        <f t="shared" ca="1" si="76"/>
        <v>172</v>
      </c>
      <c r="U19" s="96">
        <f t="shared" ca="1" si="76"/>
        <v>185</v>
      </c>
      <c r="V19" s="96">
        <f t="shared" ca="1" si="76"/>
        <v>197</v>
      </c>
      <c r="W19" s="96">
        <f t="shared" ca="1" si="76"/>
        <v>210</v>
      </c>
      <c r="X19" s="96">
        <f t="shared" ca="1" si="76"/>
        <v>223</v>
      </c>
      <c r="Y19" s="96">
        <f t="shared" ca="1" si="76"/>
        <v>236</v>
      </c>
      <c r="Z19" s="96">
        <f t="shared" ca="1" si="76"/>
        <v>249</v>
      </c>
      <c r="AA19" s="96" t="str">
        <f t="shared" si="76"/>
        <v/>
      </c>
      <c r="AB19" s="96" t="str">
        <f t="shared" si="76"/>
        <v/>
      </c>
      <c r="AC19" s="96" t="str">
        <f t="shared" si="76"/>
        <v/>
      </c>
      <c r="AD19" s="96" t="str">
        <f t="shared" si="76"/>
        <v/>
      </c>
      <c r="AE19" s="97" t="str">
        <f t="shared" si="2"/>
        <v/>
      </c>
      <c r="AG19" s="117">
        <f t="shared" ca="1" si="69"/>
        <v>1.7670695943147932</v>
      </c>
      <c r="AI19" s="115">
        <f t="shared" ca="1" si="4"/>
        <v>2</v>
      </c>
      <c r="AJ19" s="111">
        <f t="shared" ca="1" si="54"/>
        <v>4</v>
      </c>
      <c r="AK19" s="111">
        <f t="shared" ca="1" si="55"/>
        <v>6</v>
      </c>
      <c r="AL19" s="111">
        <f t="shared" ca="1" si="56"/>
        <v>8</v>
      </c>
      <c r="AM19" s="111">
        <f t="shared" ca="1" si="57"/>
        <v>10</v>
      </c>
      <c r="AN19" s="111">
        <f t="shared" ca="1" si="58"/>
        <v>12</v>
      </c>
      <c r="AO19" s="111">
        <f t="shared" ca="1" si="59"/>
        <v>14</v>
      </c>
      <c r="AP19" s="111">
        <f t="shared" ca="1" si="60"/>
        <v>16</v>
      </c>
      <c r="AQ19" s="111">
        <f t="shared" ref="AQ19:AR19" ca="1" si="77">IF((IF(AQ$11&lt;=($AE$6*$D$6),ROUNDUP($AG19+(AP$11*$AL$6),0),""))&lt;=$C19,(IF(AQ$11&lt;=($AE$6*$D$6),ROUNDUP($AG19+(AP$11*$AL$6),0),"")),"")</f>
        <v>18</v>
      </c>
      <c r="AR19" s="111">
        <f t="shared" ca="1" si="77"/>
        <v>20</v>
      </c>
      <c r="AS19" s="111" t="str">
        <f t="shared" si="62"/>
        <v/>
      </c>
      <c r="AT19" s="111" t="str">
        <f t="shared" si="63"/>
        <v/>
      </c>
      <c r="AU19" s="111" t="str">
        <f t="shared" si="64"/>
        <v/>
      </c>
      <c r="AV19" s="111" t="str">
        <f t="shared" si="65"/>
        <v/>
      </c>
      <c r="AW19" s="113" t="str">
        <f t="shared" si="66"/>
        <v/>
      </c>
      <c r="AY19" s="117">
        <f t="shared" ca="1" si="71"/>
        <v>0.58973347817355704</v>
      </c>
      <c r="BA19" s="115">
        <f t="shared" ca="1" si="24"/>
        <v>1</v>
      </c>
      <c r="BB19" s="111">
        <f t="shared" ref="BB19:BE19" ca="1" si="78">IF($B19&gt;=$AE$7,(IF(BB$11&lt;=$AE$7,ROUNDUP($AY19+(BA$11*($C19/$AE$7)),0),"")),(IF(BB$11&lt;=$B19,BB$11,"")))</f>
        <v>5</v>
      </c>
      <c r="BC19" s="111">
        <f t="shared" ca="1" si="78"/>
        <v>9</v>
      </c>
      <c r="BD19" s="111">
        <f t="shared" ca="1" si="78"/>
        <v>13</v>
      </c>
      <c r="BE19" s="113">
        <f t="shared" ca="1" si="78"/>
        <v>17</v>
      </c>
    </row>
    <row r="20" spans="1:57" s="66" customFormat="1" x14ac:dyDescent="0.25">
      <c r="A20" s="84" t="s">
        <v>10</v>
      </c>
      <c r="B20" s="85">
        <v>162</v>
      </c>
      <c r="C20" s="73">
        <f t="shared" si="18"/>
        <v>20</v>
      </c>
      <c r="D20" s="83">
        <f t="shared" si="26"/>
        <v>8.1</v>
      </c>
      <c r="E20" s="76">
        <f t="shared" ca="1" si="19"/>
        <v>6.8197858810606027</v>
      </c>
      <c r="F20" s="83"/>
      <c r="G20" s="95">
        <f t="shared" ca="1" si="20"/>
        <v>7</v>
      </c>
      <c r="H20" s="96">
        <f t="shared" ref="H20:AD20" ca="1" si="79">IF(H$11&lt;=$C20,ROUNDUP($E20+G$11*$D20,0),"")</f>
        <v>15</v>
      </c>
      <c r="I20" s="96">
        <f t="shared" ca="1" si="79"/>
        <v>24</v>
      </c>
      <c r="J20" s="96">
        <f t="shared" ca="1" si="79"/>
        <v>32</v>
      </c>
      <c r="K20" s="96">
        <f t="shared" ca="1" si="79"/>
        <v>40</v>
      </c>
      <c r="L20" s="96">
        <f t="shared" ca="1" si="79"/>
        <v>48</v>
      </c>
      <c r="M20" s="96">
        <f t="shared" ca="1" si="79"/>
        <v>56</v>
      </c>
      <c r="N20" s="96">
        <f t="shared" ca="1" si="79"/>
        <v>64</v>
      </c>
      <c r="O20" s="96">
        <f t="shared" ca="1" si="79"/>
        <v>72</v>
      </c>
      <c r="P20" s="96">
        <f t="shared" ca="1" si="79"/>
        <v>80</v>
      </c>
      <c r="Q20" s="96">
        <f t="shared" ca="1" si="79"/>
        <v>88</v>
      </c>
      <c r="R20" s="96">
        <f t="shared" ca="1" si="79"/>
        <v>96</v>
      </c>
      <c r="S20" s="96">
        <f t="shared" ca="1" si="79"/>
        <v>105</v>
      </c>
      <c r="T20" s="96">
        <f t="shared" ca="1" si="79"/>
        <v>113</v>
      </c>
      <c r="U20" s="96">
        <f t="shared" ca="1" si="79"/>
        <v>121</v>
      </c>
      <c r="V20" s="96">
        <f t="shared" ca="1" si="79"/>
        <v>129</v>
      </c>
      <c r="W20" s="96">
        <f t="shared" ca="1" si="79"/>
        <v>137</v>
      </c>
      <c r="X20" s="96">
        <f t="shared" ca="1" si="79"/>
        <v>145</v>
      </c>
      <c r="Y20" s="96">
        <f t="shared" ca="1" si="79"/>
        <v>153</v>
      </c>
      <c r="Z20" s="96">
        <f t="shared" ca="1" si="79"/>
        <v>161</v>
      </c>
      <c r="AA20" s="96" t="str">
        <f t="shared" si="79"/>
        <v/>
      </c>
      <c r="AB20" s="96" t="str">
        <f t="shared" si="79"/>
        <v/>
      </c>
      <c r="AC20" s="96" t="str">
        <f t="shared" si="79"/>
        <v/>
      </c>
      <c r="AD20" s="96" t="str">
        <f t="shared" si="79"/>
        <v/>
      </c>
      <c r="AE20" s="97" t="str">
        <f t="shared" si="2"/>
        <v/>
      </c>
      <c r="AG20" s="117">
        <f t="shared" ca="1" si="69"/>
        <v>0.85244269145268858</v>
      </c>
      <c r="AI20" s="115">
        <f t="shared" ca="1" si="4"/>
        <v>1</v>
      </c>
      <c r="AJ20" s="111">
        <f t="shared" ca="1" si="54"/>
        <v>3</v>
      </c>
      <c r="AK20" s="111">
        <f t="shared" ca="1" si="55"/>
        <v>5</v>
      </c>
      <c r="AL20" s="111">
        <f t="shared" ca="1" si="56"/>
        <v>7</v>
      </c>
      <c r="AM20" s="111">
        <f t="shared" ca="1" si="57"/>
        <v>9</v>
      </c>
      <c r="AN20" s="111">
        <f t="shared" ca="1" si="58"/>
        <v>11</v>
      </c>
      <c r="AO20" s="111">
        <f t="shared" ca="1" si="59"/>
        <v>13</v>
      </c>
      <c r="AP20" s="111">
        <f t="shared" ca="1" si="60"/>
        <v>15</v>
      </c>
      <c r="AQ20" s="111">
        <f t="shared" ref="AQ20:AR20" ca="1" si="80">IF((IF(AQ$11&lt;=($AE$6*$D$6),ROUNDUP($AG20+(AP$11*$AL$6),0),""))&lt;=$C20,(IF(AQ$11&lt;=($AE$6*$D$6),ROUNDUP($AG20+(AP$11*$AL$6),0),"")),"")</f>
        <v>17</v>
      </c>
      <c r="AR20" s="111">
        <f t="shared" ca="1" si="80"/>
        <v>19</v>
      </c>
      <c r="AS20" s="111" t="str">
        <f t="shared" si="62"/>
        <v/>
      </c>
      <c r="AT20" s="111" t="str">
        <f t="shared" si="63"/>
        <v/>
      </c>
      <c r="AU20" s="111" t="str">
        <f t="shared" si="64"/>
        <v/>
      </c>
      <c r="AV20" s="111" t="str">
        <f t="shared" si="65"/>
        <v/>
      </c>
      <c r="AW20" s="113" t="str">
        <f t="shared" si="66"/>
        <v/>
      </c>
      <c r="AY20" s="117">
        <f t="shared" ca="1" si="71"/>
        <v>0.89431643444455</v>
      </c>
      <c r="BA20" s="115">
        <f t="shared" ca="1" si="24"/>
        <v>1</v>
      </c>
      <c r="BB20" s="111">
        <f t="shared" ref="BB20:BE20" ca="1" si="81">IF($B20&gt;=$AE$7,(IF(BB$11&lt;=$AE$7,ROUNDUP($AY20+(BA$11*($C20/$AE$7)),0),"")),(IF(BB$11&lt;=$B20,BB$11,"")))</f>
        <v>5</v>
      </c>
      <c r="BC20" s="111">
        <f t="shared" ca="1" si="81"/>
        <v>9</v>
      </c>
      <c r="BD20" s="111">
        <f t="shared" ca="1" si="81"/>
        <v>13</v>
      </c>
      <c r="BE20" s="113">
        <f t="shared" ca="1" si="81"/>
        <v>17</v>
      </c>
    </row>
    <row r="21" spans="1:57" s="66" customFormat="1" x14ac:dyDescent="0.25">
      <c r="A21" s="84" t="s">
        <v>11</v>
      </c>
      <c r="B21" s="85">
        <v>306</v>
      </c>
      <c r="C21" s="73">
        <f t="shared" si="18"/>
        <v>20</v>
      </c>
      <c r="D21" s="83">
        <f t="shared" si="26"/>
        <v>15.3</v>
      </c>
      <c r="E21" s="76">
        <f t="shared" ca="1" si="19"/>
        <v>2.3115256259256904</v>
      </c>
      <c r="F21" s="83"/>
      <c r="G21" s="95">
        <f t="shared" ca="1" si="20"/>
        <v>3</v>
      </c>
      <c r="H21" s="96">
        <f t="shared" ref="H21:AD21" ca="1" si="82">IF(H$11&lt;=$C21,ROUNDUP($E21+G$11*$D21,0),"")</f>
        <v>18</v>
      </c>
      <c r="I21" s="96">
        <f t="shared" ca="1" si="82"/>
        <v>33</v>
      </c>
      <c r="J21" s="96">
        <f t="shared" ca="1" si="82"/>
        <v>49</v>
      </c>
      <c r="K21" s="96">
        <f t="shared" ca="1" si="82"/>
        <v>64</v>
      </c>
      <c r="L21" s="96">
        <f t="shared" ca="1" si="82"/>
        <v>79</v>
      </c>
      <c r="M21" s="96">
        <f t="shared" ca="1" si="82"/>
        <v>95</v>
      </c>
      <c r="N21" s="96">
        <f t="shared" ca="1" si="82"/>
        <v>110</v>
      </c>
      <c r="O21" s="96">
        <f t="shared" ca="1" si="82"/>
        <v>125</v>
      </c>
      <c r="P21" s="96">
        <f t="shared" ca="1" si="82"/>
        <v>141</v>
      </c>
      <c r="Q21" s="96">
        <f t="shared" ca="1" si="82"/>
        <v>156</v>
      </c>
      <c r="R21" s="96">
        <f t="shared" ca="1" si="82"/>
        <v>171</v>
      </c>
      <c r="S21" s="96">
        <f t="shared" ca="1" si="82"/>
        <v>186</v>
      </c>
      <c r="T21" s="96">
        <f t="shared" ca="1" si="82"/>
        <v>202</v>
      </c>
      <c r="U21" s="96">
        <f t="shared" ca="1" si="82"/>
        <v>217</v>
      </c>
      <c r="V21" s="96">
        <f t="shared" ca="1" si="82"/>
        <v>232</v>
      </c>
      <c r="W21" s="96">
        <f t="shared" ca="1" si="82"/>
        <v>248</v>
      </c>
      <c r="X21" s="96">
        <f t="shared" ca="1" si="82"/>
        <v>263</v>
      </c>
      <c r="Y21" s="96">
        <f t="shared" ca="1" si="82"/>
        <v>278</v>
      </c>
      <c r="Z21" s="96">
        <f t="shared" ca="1" si="82"/>
        <v>294</v>
      </c>
      <c r="AA21" s="96" t="str">
        <f t="shared" si="82"/>
        <v/>
      </c>
      <c r="AB21" s="96" t="str">
        <f t="shared" si="82"/>
        <v/>
      </c>
      <c r="AC21" s="96" t="str">
        <f t="shared" si="82"/>
        <v/>
      </c>
      <c r="AD21" s="96" t="str">
        <f t="shared" si="82"/>
        <v/>
      </c>
      <c r="AE21" s="97" t="str">
        <f t="shared" si="2"/>
        <v/>
      </c>
      <c r="AG21" s="117">
        <f t="shared" ca="1" si="69"/>
        <v>6.9374384762617147E-3</v>
      </c>
      <c r="AI21" s="115">
        <f t="shared" ca="1" si="4"/>
        <v>1</v>
      </c>
      <c r="AJ21" s="111">
        <f t="shared" ca="1" si="54"/>
        <v>3</v>
      </c>
      <c r="AK21" s="111">
        <f t="shared" ca="1" si="55"/>
        <v>5</v>
      </c>
      <c r="AL21" s="111">
        <f t="shared" ca="1" si="56"/>
        <v>7</v>
      </c>
      <c r="AM21" s="111">
        <f t="shared" ca="1" si="57"/>
        <v>9</v>
      </c>
      <c r="AN21" s="111">
        <f t="shared" ca="1" si="58"/>
        <v>11</v>
      </c>
      <c r="AO21" s="111">
        <f t="shared" ca="1" si="59"/>
        <v>13</v>
      </c>
      <c r="AP21" s="111">
        <f t="shared" ca="1" si="60"/>
        <v>15</v>
      </c>
      <c r="AQ21" s="111">
        <f t="shared" ref="AQ21:AR21" ca="1" si="83">IF((IF(AQ$11&lt;=($AE$6*$D$6),ROUNDUP($AG21+(AP$11*$AL$6),0),""))&lt;=$C21,(IF(AQ$11&lt;=($AE$6*$D$6),ROUNDUP($AG21+(AP$11*$AL$6),0),"")),"")</f>
        <v>17</v>
      </c>
      <c r="AR21" s="111">
        <f t="shared" ca="1" si="83"/>
        <v>19</v>
      </c>
      <c r="AS21" s="111" t="str">
        <f t="shared" si="62"/>
        <v/>
      </c>
      <c r="AT21" s="111" t="str">
        <f t="shared" si="63"/>
        <v/>
      </c>
      <c r="AU21" s="111" t="str">
        <f t="shared" si="64"/>
        <v/>
      </c>
      <c r="AV21" s="111" t="str">
        <f t="shared" si="65"/>
        <v/>
      </c>
      <c r="AW21" s="113" t="str">
        <f t="shared" si="66"/>
        <v/>
      </c>
      <c r="AY21" s="117">
        <f t="shared" ca="1" si="71"/>
        <v>0.20175483972573804</v>
      </c>
      <c r="BA21" s="115">
        <f t="shared" ca="1" si="24"/>
        <v>1</v>
      </c>
      <c r="BB21" s="111">
        <f t="shared" ref="BB21:BE21" ca="1" si="84">IF($B21&gt;=$AE$7,(IF(BB$11&lt;=$AE$7,ROUNDUP($AY21+(BA$11*($C21/$AE$7)),0),"")),(IF(BB$11&lt;=$B21,BB$11,"")))</f>
        <v>5</v>
      </c>
      <c r="BC21" s="111">
        <f t="shared" ca="1" si="84"/>
        <v>9</v>
      </c>
      <c r="BD21" s="111">
        <f t="shared" ca="1" si="84"/>
        <v>13</v>
      </c>
      <c r="BE21" s="113">
        <f t="shared" ca="1" si="84"/>
        <v>17</v>
      </c>
    </row>
    <row r="22" spans="1:57" s="66" customFormat="1" x14ac:dyDescent="0.25">
      <c r="A22" s="84" t="s">
        <v>12</v>
      </c>
      <c r="B22" s="85">
        <v>191</v>
      </c>
      <c r="C22" s="73">
        <f t="shared" si="18"/>
        <v>20</v>
      </c>
      <c r="D22" s="83">
        <f t="shared" si="26"/>
        <v>9.5500000000000007</v>
      </c>
      <c r="E22" s="76">
        <f t="shared" ca="1" si="19"/>
        <v>1.5633315160901846</v>
      </c>
      <c r="F22" s="83"/>
      <c r="G22" s="95">
        <f t="shared" ca="1" si="20"/>
        <v>2</v>
      </c>
      <c r="H22" s="96">
        <f t="shared" ref="H22:AD22" ca="1" si="85">IF(H$11&lt;=$C22,ROUNDUP($E22+G$11*$D22,0),"")</f>
        <v>12</v>
      </c>
      <c r="I22" s="96">
        <f t="shared" ca="1" si="85"/>
        <v>21</v>
      </c>
      <c r="J22" s="96">
        <f t="shared" ca="1" si="85"/>
        <v>31</v>
      </c>
      <c r="K22" s="96">
        <f t="shared" ca="1" si="85"/>
        <v>40</v>
      </c>
      <c r="L22" s="96">
        <f t="shared" ca="1" si="85"/>
        <v>50</v>
      </c>
      <c r="M22" s="96">
        <f t="shared" ca="1" si="85"/>
        <v>59</v>
      </c>
      <c r="N22" s="96">
        <f t="shared" ca="1" si="85"/>
        <v>69</v>
      </c>
      <c r="O22" s="96">
        <f t="shared" ca="1" si="85"/>
        <v>78</v>
      </c>
      <c r="P22" s="96">
        <f t="shared" ca="1" si="85"/>
        <v>88</v>
      </c>
      <c r="Q22" s="96">
        <f t="shared" ca="1" si="85"/>
        <v>98</v>
      </c>
      <c r="R22" s="96">
        <f t="shared" ca="1" si="85"/>
        <v>107</v>
      </c>
      <c r="S22" s="96">
        <f t="shared" ca="1" si="85"/>
        <v>117</v>
      </c>
      <c r="T22" s="96">
        <f t="shared" ca="1" si="85"/>
        <v>126</v>
      </c>
      <c r="U22" s="96">
        <f t="shared" ca="1" si="85"/>
        <v>136</v>
      </c>
      <c r="V22" s="96">
        <f t="shared" ca="1" si="85"/>
        <v>145</v>
      </c>
      <c r="W22" s="96">
        <f t="shared" ca="1" si="85"/>
        <v>155</v>
      </c>
      <c r="X22" s="96">
        <f t="shared" ca="1" si="85"/>
        <v>164</v>
      </c>
      <c r="Y22" s="96">
        <f t="shared" ca="1" si="85"/>
        <v>174</v>
      </c>
      <c r="Z22" s="96">
        <f t="shared" ca="1" si="85"/>
        <v>184</v>
      </c>
      <c r="AA22" s="96" t="str">
        <f t="shared" si="85"/>
        <v/>
      </c>
      <c r="AB22" s="96" t="str">
        <f t="shared" si="85"/>
        <v/>
      </c>
      <c r="AC22" s="96" t="str">
        <f t="shared" si="85"/>
        <v/>
      </c>
      <c r="AD22" s="96" t="str">
        <f t="shared" si="85"/>
        <v/>
      </c>
      <c r="AE22" s="97" t="str">
        <f t="shared" si="2"/>
        <v/>
      </c>
      <c r="AG22" s="117">
        <f t="shared" ca="1" si="69"/>
        <v>1.7963739742166605</v>
      </c>
      <c r="AI22" s="115">
        <f t="shared" ca="1" si="4"/>
        <v>2</v>
      </c>
      <c r="AJ22" s="111">
        <f t="shared" ca="1" si="54"/>
        <v>4</v>
      </c>
      <c r="AK22" s="111">
        <f t="shared" ca="1" si="55"/>
        <v>6</v>
      </c>
      <c r="AL22" s="111">
        <f t="shared" ca="1" si="56"/>
        <v>8</v>
      </c>
      <c r="AM22" s="111">
        <f t="shared" ca="1" si="57"/>
        <v>10</v>
      </c>
      <c r="AN22" s="111">
        <f t="shared" ca="1" si="58"/>
        <v>12</v>
      </c>
      <c r="AO22" s="111">
        <f t="shared" ca="1" si="59"/>
        <v>14</v>
      </c>
      <c r="AP22" s="111">
        <f t="shared" ca="1" si="60"/>
        <v>16</v>
      </c>
      <c r="AQ22" s="111">
        <f t="shared" ref="AQ22:AR22" ca="1" si="86">IF((IF(AQ$11&lt;=($AE$6*$D$6),ROUNDUP($AG22+(AP$11*$AL$6),0),""))&lt;=$C22,(IF(AQ$11&lt;=($AE$6*$D$6),ROUNDUP($AG22+(AP$11*$AL$6),0),"")),"")</f>
        <v>18</v>
      </c>
      <c r="AR22" s="111">
        <f t="shared" ca="1" si="86"/>
        <v>20</v>
      </c>
      <c r="AS22" s="111" t="str">
        <f t="shared" si="62"/>
        <v/>
      </c>
      <c r="AT22" s="111" t="str">
        <f t="shared" si="63"/>
        <v/>
      </c>
      <c r="AU22" s="111" t="str">
        <f t="shared" si="64"/>
        <v/>
      </c>
      <c r="AV22" s="111" t="str">
        <f t="shared" si="65"/>
        <v/>
      </c>
      <c r="AW22" s="113" t="str">
        <f t="shared" si="66"/>
        <v/>
      </c>
      <c r="AY22" s="117">
        <f t="shared" ca="1" si="71"/>
        <v>0.27133620892986521</v>
      </c>
      <c r="BA22" s="115">
        <f t="shared" ca="1" si="24"/>
        <v>1</v>
      </c>
      <c r="BB22" s="111">
        <f t="shared" ref="BB22:BE22" ca="1" si="87">IF($B22&gt;=$AE$7,(IF(BB$11&lt;=$AE$7,ROUNDUP($AY22+(BA$11*($C22/$AE$7)),0),"")),(IF(BB$11&lt;=$B22,BB$11,"")))</f>
        <v>5</v>
      </c>
      <c r="BC22" s="111">
        <f t="shared" ca="1" si="87"/>
        <v>9</v>
      </c>
      <c r="BD22" s="111">
        <f t="shared" ca="1" si="87"/>
        <v>13</v>
      </c>
      <c r="BE22" s="113">
        <f t="shared" ca="1" si="87"/>
        <v>17</v>
      </c>
    </row>
    <row r="23" spans="1:57" s="66" customFormat="1" x14ac:dyDescent="0.25">
      <c r="A23" s="84" t="s">
        <v>13</v>
      </c>
      <c r="B23" s="85">
        <v>139</v>
      </c>
      <c r="C23" s="73">
        <f t="shared" si="18"/>
        <v>20</v>
      </c>
      <c r="D23" s="83">
        <f t="shared" si="26"/>
        <v>6.95</v>
      </c>
      <c r="E23" s="76">
        <f t="shared" ca="1" si="19"/>
        <v>0.85280451106533806</v>
      </c>
      <c r="F23" s="83"/>
      <c r="G23" s="95">
        <f t="shared" ca="1" si="20"/>
        <v>1</v>
      </c>
      <c r="H23" s="96">
        <f t="shared" ref="H23:AD23" ca="1" si="88">IF(H$11&lt;=$C23,ROUNDUP($E23+G$11*$D23,0),"")</f>
        <v>8</v>
      </c>
      <c r="I23" s="96">
        <f t="shared" ca="1" si="88"/>
        <v>15</v>
      </c>
      <c r="J23" s="96">
        <f t="shared" ca="1" si="88"/>
        <v>22</v>
      </c>
      <c r="K23" s="96">
        <f t="shared" ca="1" si="88"/>
        <v>29</v>
      </c>
      <c r="L23" s="96">
        <f t="shared" ca="1" si="88"/>
        <v>36</v>
      </c>
      <c r="M23" s="96">
        <f t="shared" ca="1" si="88"/>
        <v>43</v>
      </c>
      <c r="N23" s="96">
        <f t="shared" ca="1" si="88"/>
        <v>50</v>
      </c>
      <c r="O23" s="96">
        <f t="shared" ca="1" si="88"/>
        <v>57</v>
      </c>
      <c r="P23" s="96">
        <f t="shared" ca="1" si="88"/>
        <v>64</v>
      </c>
      <c r="Q23" s="96">
        <f t="shared" ca="1" si="88"/>
        <v>71</v>
      </c>
      <c r="R23" s="96">
        <f t="shared" ca="1" si="88"/>
        <v>78</v>
      </c>
      <c r="S23" s="96">
        <f t="shared" ca="1" si="88"/>
        <v>85</v>
      </c>
      <c r="T23" s="96">
        <f t="shared" ca="1" si="88"/>
        <v>92</v>
      </c>
      <c r="U23" s="96">
        <f t="shared" ca="1" si="88"/>
        <v>99</v>
      </c>
      <c r="V23" s="96">
        <f t="shared" ca="1" si="88"/>
        <v>106</v>
      </c>
      <c r="W23" s="96">
        <f t="shared" ca="1" si="88"/>
        <v>113</v>
      </c>
      <c r="X23" s="96">
        <f t="shared" ca="1" si="88"/>
        <v>120</v>
      </c>
      <c r="Y23" s="96">
        <f t="shared" ca="1" si="88"/>
        <v>126</v>
      </c>
      <c r="Z23" s="96">
        <f t="shared" ca="1" si="88"/>
        <v>133</v>
      </c>
      <c r="AA23" s="96" t="str">
        <f t="shared" si="88"/>
        <v/>
      </c>
      <c r="AB23" s="96" t="str">
        <f t="shared" si="88"/>
        <v/>
      </c>
      <c r="AC23" s="96" t="str">
        <f t="shared" si="88"/>
        <v/>
      </c>
      <c r="AD23" s="96" t="str">
        <f t="shared" si="88"/>
        <v/>
      </c>
      <c r="AE23" s="97" t="str">
        <f t="shared" si="2"/>
        <v/>
      </c>
      <c r="AG23" s="117">
        <f t="shared" ca="1" si="69"/>
        <v>1.0051606840139513</v>
      </c>
      <c r="AI23" s="115">
        <f t="shared" ca="1" si="4"/>
        <v>2</v>
      </c>
      <c r="AJ23" s="111">
        <f t="shared" ca="1" si="54"/>
        <v>4</v>
      </c>
      <c r="AK23" s="111">
        <f t="shared" ca="1" si="55"/>
        <v>6</v>
      </c>
      <c r="AL23" s="111">
        <f t="shared" ca="1" si="56"/>
        <v>8</v>
      </c>
      <c r="AM23" s="111">
        <f t="shared" ca="1" si="57"/>
        <v>10</v>
      </c>
      <c r="AN23" s="111">
        <f t="shared" ca="1" si="58"/>
        <v>12</v>
      </c>
      <c r="AO23" s="111">
        <f t="shared" ca="1" si="59"/>
        <v>14</v>
      </c>
      <c r="AP23" s="111">
        <f t="shared" ca="1" si="60"/>
        <v>16</v>
      </c>
      <c r="AQ23" s="111">
        <f t="shared" ref="AQ23:AR23" ca="1" si="89">IF((IF(AQ$11&lt;=($AE$6*$D$6),ROUNDUP($AG23+(AP$11*$AL$6),0),""))&lt;=$C23,(IF(AQ$11&lt;=($AE$6*$D$6),ROUNDUP($AG23+(AP$11*$AL$6),0),"")),"")</f>
        <v>18</v>
      </c>
      <c r="AR23" s="111">
        <f t="shared" ca="1" si="89"/>
        <v>20</v>
      </c>
      <c r="AS23" s="111" t="str">
        <f t="shared" si="62"/>
        <v/>
      </c>
      <c r="AT23" s="111" t="str">
        <f t="shared" si="63"/>
        <v/>
      </c>
      <c r="AU23" s="111" t="str">
        <f t="shared" si="64"/>
        <v/>
      </c>
      <c r="AV23" s="111" t="str">
        <f t="shared" si="65"/>
        <v/>
      </c>
      <c r="AW23" s="113" t="str">
        <f t="shared" si="66"/>
        <v/>
      </c>
      <c r="AY23" s="117">
        <f t="shared" ca="1" si="71"/>
        <v>2.8952932534974707</v>
      </c>
      <c r="BA23" s="115">
        <f t="shared" ca="1" si="24"/>
        <v>3</v>
      </c>
      <c r="BB23" s="111">
        <f t="shared" ref="BB23:BE23" ca="1" si="90">IF($B23&gt;=$AE$7,(IF(BB$11&lt;=$AE$7,ROUNDUP($AY23+(BA$11*($C23/$AE$7)),0),"")),(IF(BB$11&lt;=$B23,BB$11,"")))</f>
        <v>7</v>
      </c>
      <c r="BC23" s="111">
        <f t="shared" ca="1" si="90"/>
        <v>11</v>
      </c>
      <c r="BD23" s="111">
        <f t="shared" ca="1" si="90"/>
        <v>15</v>
      </c>
      <c r="BE23" s="113">
        <f t="shared" ca="1" si="90"/>
        <v>19</v>
      </c>
    </row>
    <row r="24" spans="1:57" s="66" customFormat="1" x14ac:dyDescent="0.25">
      <c r="A24" s="84" t="s">
        <v>14</v>
      </c>
      <c r="B24" s="85">
        <v>69</v>
      </c>
      <c r="C24" s="73">
        <f t="shared" si="18"/>
        <v>20</v>
      </c>
      <c r="D24" s="83">
        <f t="shared" si="26"/>
        <v>3.45</v>
      </c>
      <c r="E24" s="76">
        <f t="shared" ca="1" si="19"/>
        <v>2.324629801550318</v>
      </c>
      <c r="F24" s="83"/>
      <c r="G24" s="95">
        <f t="shared" ca="1" si="20"/>
        <v>3</v>
      </c>
      <c r="H24" s="96">
        <f t="shared" ref="H24:AD24" ca="1" si="91">IF(H$11&lt;=$C24,ROUNDUP($E24+G$11*$D24,0),"")</f>
        <v>6</v>
      </c>
      <c r="I24" s="96">
        <f t="shared" ca="1" si="91"/>
        <v>10</v>
      </c>
      <c r="J24" s="96">
        <f t="shared" ca="1" si="91"/>
        <v>13</v>
      </c>
      <c r="K24" s="96">
        <f t="shared" ca="1" si="91"/>
        <v>17</v>
      </c>
      <c r="L24" s="96">
        <f t="shared" ca="1" si="91"/>
        <v>20</v>
      </c>
      <c r="M24" s="96">
        <f t="shared" ca="1" si="91"/>
        <v>24</v>
      </c>
      <c r="N24" s="96">
        <f t="shared" ca="1" si="91"/>
        <v>27</v>
      </c>
      <c r="O24" s="96">
        <f t="shared" ca="1" si="91"/>
        <v>30</v>
      </c>
      <c r="P24" s="96">
        <f t="shared" ca="1" si="91"/>
        <v>34</v>
      </c>
      <c r="Q24" s="96">
        <f t="shared" ca="1" si="91"/>
        <v>37</v>
      </c>
      <c r="R24" s="96">
        <f t="shared" ca="1" si="91"/>
        <v>41</v>
      </c>
      <c r="S24" s="96">
        <f t="shared" ca="1" si="91"/>
        <v>44</v>
      </c>
      <c r="T24" s="96">
        <f t="shared" ca="1" si="91"/>
        <v>48</v>
      </c>
      <c r="U24" s="96">
        <f t="shared" ca="1" si="91"/>
        <v>51</v>
      </c>
      <c r="V24" s="96">
        <f t="shared" ca="1" si="91"/>
        <v>55</v>
      </c>
      <c r="W24" s="96">
        <f t="shared" ca="1" si="91"/>
        <v>58</v>
      </c>
      <c r="X24" s="96">
        <f t="shared" ca="1" si="91"/>
        <v>61</v>
      </c>
      <c r="Y24" s="96">
        <f t="shared" ca="1" si="91"/>
        <v>65</v>
      </c>
      <c r="Z24" s="96">
        <f t="shared" ca="1" si="91"/>
        <v>68</v>
      </c>
      <c r="AA24" s="96" t="str">
        <f t="shared" si="91"/>
        <v/>
      </c>
      <c r="AB24" s="96" t="str">
        <f t="shared" si="91"/>
        <v/>
      </c>
      <c r="AC24" s="96" t="str">
        <f t="shared" si="91"/>
        <v/>
      </c>
      <c r="AD24" s="96" t="str">
        <f t="shared" si="91"/>
        <v/>
      </c>
      <c r="AE24" s="97" t="str">
        <f t="shared" si="2"/>
        <v/>
      </c>
      <c r="AG24" s="117">
        <f t="shared" ca="1" si="69"/>
        <v>1.6634326393809353</v>
      </c>
      <c r="AI24" s="115">
        <f t="shared" ca="1" si="4"/>
        <v>2</v>
      </c>
      <c r="AJ24" s="111">
        <f t="shared" ca="1" si="54"/>
        <v>4</v>
      </c>
      <c r="AK24" s="111">
        <f t="shared" ca="1" si="55"/>
        <v>6</v>
      </c>
      <c r="AL24" s="111">
        <f t="shared" ca="1" si="56"/>
        <v>8</v>
      </c>
      <c r="AM24" s="111">
        <f t="shared" ca="1" si="57"/>
        <v>10</v>
      </c>
      <c r="AN24" s="111">
        <f t="shared" ca="1" si="58"/>
        <v>12</v>
      </c>
      <c r="AO24" s="111">
        <f t="shared" ca="1" si="59"/>
        <v>14</v>
      </c>
      <c r="AP24" s="111">
        <f t="shared" ca="1" si="60"/>
        <v>16</v>
      </c>
      <c r="AQ24" s="111">
        <f t="shared" ref="AQ24:AR24" ca="1" si="92">IF((IF(AQ$11&lt;=($AE$6*$D$6),ROUNDUP($AG24+(AP$11*$AL$6),0),""))&lt;=$C24,(IF(AQ$11&lt;=($AE$6*$D$6),ROUNDUP($AG24+(AP$11*$AL$6),0),"")),"")</f>
        <v>18</v>
      </c>
      <c r="AR24" s="111">
        <f t="shared" ca="1" si="92"/>
        <v>20</v>
      </c>
      <c r="AS24" s="111" t="str">
        <f t="shared" si="62"/>
        <v/>
      </c>
      <c r="AT24" s="111" t="str">
        <f t="shared" si="63"/>
        <v/>
      </c>
      <c r="AU24" s="111" t="str">
        <f t="shared" si="64"/>
        <v/>
      </c>
      <c r="AV24" s="111" t="str">
        <f t="shared" si="65"/>
        <v/>
      </c>
      <c r="AW24" s="113" t="str">
        <f t="shared" si="66"/>
        <v/>
      </c>
      <c r="AY24" s="117">
        <f t="shared" ca="1" si="71"/>
        <v>2.1628500760877296</v>
      </c>
      <c r="BA24" s="115">
        <f t="shared" ca="1" si="24"/>
        <v>3</v>
      </c>
      <c r="BB24" s="111">
        <f t="shared" ref="BB24:BE24" ca="1" si="93">IF($B24&gt;=$AE$7,(IF(BB$11&lt;=$AE$7,ROUNDUP($AY24+(BA$11*($C24/$AE$7)),0),"")),(IF(BB$11&lt;=$B24,BB$11,"")))</f>
        <v>7</v>
      </c>
      <c r="BC24" s="111">
        <f t="shared" ca="1" si="93"/>
        <v>11</v>
      </c>
      <c r="BD24" s="111">
        <f t="shared" ca="1" si="93"/>
        <v>15</v>
      </c>
      <c r="BE24" s="113">
        <f t="shared" ca="1" si="93"/>
        <v>19</v>
      </c>
    </row>
    <row r="25" spans="1:57" s="66" customFormat="1" x14ac:dyDescent="0.25">
      <c r="A25" s="84" t="s">
        <v>15</v>
      </c>
      <c r="B25" s="85">
        <v>167</v>
      </c>
      <c r="C25" s="73">
        <f t="shared" si="18"/>
        <v>20</v>
      </c>
      <c r="D25" s="83">
        <f t="shared" si="26"/>
        <v>8.35</v>
      </c>
      <c r="E25" s="76">
        <f t="shared" ca="1" si="19"/>
        <v>2.0154505074525093</v>
      </c>
      <c r="F25" s="83"/>
      <c r="G25" s="95">
        <f t="shared" ca="1" si="20"/>
        <v>3</v>
      </c>
      <c r="H25" s="96">
        <f t="shared" ref="H25:AD25" ca="1" si="94">IF(H$11&lt;=$C25,ROUNDUP($E25+G$11*$D25,0),"")</f>
        <v>11</v>
      </c>
      <c r="I25" s="96">
        <f t="shared" ca="1" si="94"/>
        <v>19</v>
      </c>
      <c r="J25" s="96">
        <f t="shared" ca="1" si="94"/>
        <v>28</v>
      </c>
      <c r="K25" s="96">
        <f t="shared" ca="1" si="94"/>
        <v>36</v>
      </c>
      <c r="L25" s="96">
        <f t="shared" ca="1" si="94"/>
        <v>44</v>
      </c>
      <c r="M25" s="96">
        <f t="shared" ca="1" si="94"/>
        <v>53</v>
      </c>
      <c r="N25" s="96">
        <f t="shared" ca="1" si="94"/>
        <v>61</v>
      </c>
      <c r="O25" s="96">
        <f t="shared" ca="1" si="94"/>
        <v>69</v>
      </c>
      <c r="P25" s="96">
        <f t="shared" ca="1" si="94"/>
        <v>78</v>
      </c>
      <c r="Q25" s="96">
        <f t="shared" ca="1" si="94"/>
        <v>86</v>
      </c>
      <c r="R25" s="96">
        <f t="shared" ca="1" si="94"/>
        <v>94</v>
      </c>
      <c r="S25" s="96">
        <f t="shared" ca="1" si="94"/>
        <v>103</v>
      </c>
      <c r="T25" s="96">
        <f t="shared" ca="1" si="94"/>
        <v>111</v>
      </c>
      <c r="U25" s="96">
        <f t="shared" ca="1" si="94"/>
        <v>119</v>
      </c>
      <c r="V25" s="96">
        <f t="shared" ca="1" si="94"/>
        <v>128</v>
      </c>
      <c r="W25" s="96">
        <f t="shared" ca="1" si="94"/>
        <v>136</v>
      </c>
      <c r="X25" s="96">
        <f t="shared" ca="1" si="94"/>
        <v>144</v>
      </c>
      <c r="Y25" s="96">
        <f t="shared" ca="1" si="94"/>
        <v>153</v>
      </c>
      <c r="Z25" s="96">
        <f t="shared" ca="1" si="94"/>
        <v>161</v>
      </c>
      <c r="AA25" s="96" t="str">
        <f t="shared" si="94"/>
        <v/>
      </c>
      <c r="AB25" s="96" t="str">
        <f t="shared" si="94"/>
        <v/>
      </c>
      <c r="AC25" s="96" t="str">
        <f t="shared" si="94"/>
        <v/>
      </c>
      <c r="AD25" s="96" t="str">
        <f t="shared" si="94"/>
        <v/>
      </c>
      <c r="AE25" s="97" t="str">
        <f t="shared" si="2"/>
        <v/>
      </c>
      <c r="AG25" s="117">
        <f t="shared" ca="1" si="69"/>
        <v>0.48723500554142185</v>
      </c>
      <c r="AI25" s="115">
        <f t="shared" ca="1" si="4"/>
        <v>1</v>
      </c>
      <c r="AJ25" s="111">
        <f t="shared" ca="1" si="54"/>
        <v>3</v>
      </c>
      <c r="AK25" s="111">
        <f t="shared" ca="1" si="55"/>
        <v>5</v>
      </c>
      <c r="AL25" s="111">
        <f t="shared" ca="1" si="56"/>
        <v>7</v>
      </c>
      <c r="AM25" s="111">
        <f t="shared" ca="1" si="57"/>
        <v>9</v>
      </c>
      <c r="AN25" s="111">
        <f t="shared" ca="1" si="58"/>
        <v>11</v>
      </c>
      <c r="AO25" s="111">
        <f t="shared" ca="1" si="59"/>
        <v>13</v>
      </c>
      <c r="AP25" s="111">
        <f t="shared" ca="1" si="60"/>
        <v>15</v>
      </c>
      <c r="AQ25" s="111">
        <f t="shared" ref="AQ25:AR25" ca="1" si="95">IF((IF(AQ$11&lt;=($AE$6*$D$6),ROUNDUP($AG25+(AP$11*$AL$6),0),""))&lt;=$C25,(IF(AQ$11&lt;=($AE$6*$D$6),ROUNDUP($AG25+(AP$11*$AL$6),0),"")),"")</f>
        <v>17</v>
      </c>
      <c r="AR25" s="111">
        <f t="shared" ca="1" si="95"/>
        <v>19</v>
      </c>
      <c r="AS25" s="111" t="str">
        <f t="shared" si="62"/>
        <v/>
      </c>
      <c r="AT25" s="111" t="str">
        <f t="shared" si="63"/>
        <v/>
      </c>
      <c r="AU25" s="111" t="str">
        <f t="shared" si="64"/>
        <v/>
      </c>
      <c r="AV25" s="111" t="str">
        <f t="shared" si="65"/>
        <v/>
      </c>
      <c r="AW25" s="113" t="str">
        <f t="shared" si="66"/>
        <v/>
      </c>
      <c r="AY25" s="117">
        <f t="shared" ca="1" si="71"/>
        <v>3.734389498847122</v>
      </c>
      <c r="BA25" s="115">
        <f t="shared" ca="1" si="24"/>
        <v>4</v>
      </c>
      <c r="BB25" s="111">
        <f t="shared" ref="BB25:BE25" ca="1" si="96">IF($B25&gt;=$AE$7,(IF(BB$11&lt;=$AE$7,ROUNDUP($AY25+(BA$11*($C25/$AE$7)),0),"")),(IF(BB$11&lt;=$B25,BB$11,"")))</f>
        <v>8</v>
      </c>
      <c r="BC25" s="111">
        <f t="shared" ca="1" si="96"/>
        <v>12</v>
      </c>
      <c r="BD25" s="111">
        <f t="shared" ca="1" si="96"/>
        <v>16</v>
      </c>
      <c r="BE25" s="113">
        <f t="shared" ca="1" si="96"/>
        <v>20</v>
      </c>
    </row>
    <row r="26" spans="1:57" s="66" customFormat="1" x14ac:dyDescent="0.25">
      <c r="A26" s="84" t="s">
        <v>16</v>
      </c>
      <c r="B26" s="85">
        <v>323</v>
      </c>
      <c r="C26" s="73">
        <f t="shared" si="18"/>
        <v>20</v>
      </c>
      <c r="D26" s="83">
        <f t="shared" si="26"/>
        <v>16.149999999999999</v>
      </c>
      <c r="E26" s="76">
        <f t="shared" ca="1" si="19"/>
        <v>4.3146638081898088</v>
      </c>
      <c r="F26" s="83"/>
      <c r="G26" s="95">
        <f t="shared" ca="1" si="20"/>
        <v>5</v>
      </c>
      <c r="H26" s="96">
        <f t="shared" ref="H26:AD26" ca="1" si="97">IF(H$11&lt;=$C26,ROUNDUP($E26+G$11*$D26,0),"")</f>
        <v>21</v>
      </c>
      <c r="I26" s="96">
        <f t="shared" ca="1" si="97"/>
        <v>37</v>
      </c>
      <c r="J26" s="96">
        <f t="shared" ca="1" si="97"/>
        <v>53</v>
      </c>
      <c r="K26" s="96">
        <f t="shared" ca="1" si="97"/>
        <v>69</v>
      </c>
      <c r="L26" s="96">
        <f t="shared" ca="1" si="97"/>
        <v>86</v>
      </c>
      <c r="M26" s="96">
        <f t="shared" ca="1" si="97"/>
        <v>102</v>
      </c>
      <c r="N26" s="96">
        <f t="shared" ca="1" si="97"/>
        <v>118</v>
      </c>
      <c r="O26" s="96">
        <f t="shared" ca="1" si="97"/>
        <v>134</v>
      </c>
      <c r="P26" s="96">
        <f t="shared" ca="1" si="97"/>
        <v>150</v>
      </c>
      <c r="Q26" s="96">
        <f t="shared" ca="1" si="97"/>
        <v>166</v>
      </c>
      <c r="R26" s="96">
        <f t="shared" ca="1" si="97"/>
        <v>182</v>
      </c>
      <c r="S26" s="96">
        <f t="shared" ca="1" si="97"/>
        <v>199</v>
      </c>
      <c r="T26" s="96">
        <f t="shared" ca="1" si="97"/>
        <v>215</v>
      </c>
      <c r="U26" s="96">
        <f t="shared" ca="1" si="97"/>
        <v>231</v>
      </c>
      <c r="V26" s="96">
        <f t="shared" ca="1" si="97"/>
        <v>247</v>
      </c>
      <c r="W26" s="96">
        <f t="shared" ca="1" si="97"/>
        <v>263</v>
      </c>
      <c r="X26" s="96">
        <f t="shared" ca="1" si="97"/>
        <v>279</v>
      </c>
      <c r="Y26" s="96">
        <f t="shared" ca="1" si="97"/>
        <v>296</v>
      </c>
      <c r="Z26" s="96">
        <f t="shared" ca="1" si="97"/>
        <v>312</v>
      </c>
      <c r="AA26" s="96" t="str">
        <f t="shared" si="97"/>
        <v/>
      </c>
      <c r="AB26" s="96" t="str">
        <f t="shared" si="97"/>
        <v/>
      </c>
      <c r="AC26" s="96" t="str">
        <f t="shared" si="97"/>
        <v/>
      </c>
      <c r="AD26" s="96" t="str">
        <f t="shared" si="97"/>
        <v/>
      </c>
      <c r="AE26" s="97" t="str">
        <f t="shared" si="2"/>
        <v/>
      </c>
      <c r="AG26" s="117">
        <f t="shared" ca="1" si="69"/>
        <v>0.28127988032042039</v>
      </c>
      <c r="AI26" s="115">
        <f t="shared" ca="1" si="4"/>
        <v>1</v>
      </c>
      <c r="AJ26" s="111">
        <f t="shared" ca="1" si="54"/>
        <v>3</v>
      </c>
      <c r="AK26" s="111">
        <f t="shared" ca="1" si="55"/>
        <v>5</v>
      </c>
      <c r="AL26" s="111">
        <f t="shared" ca="1" si="56"/>
        <v>7</v>
      </c>
      <c r="AM26" s="111">
        <f t="shared" ca="1" si="57"/>
        <v>9</v>
      </c>
      <c r="AN26" s="111">
        <f t="shared" ca="1" si="58"/>
        <v>11</v>
      </c>
      <c r="AO26" s="111">
        <f t="shared" ca="1" si="59"/>
        <v>13</v>
      </c>
      <c r="AP26" s="111">
        <f t="shared" ca="1" si="60"/>
        <v>15</v>
      </c>
      <c r="AQ26" s="111">
        <f t="shared" ref="AQ26:AR26" ca="1" si="98">IF((IF(AQ$11&lt;=($AE$6*$D$6),ROUNDUP($AG26+(AP$11*$AL$6),0),""))&lt;=$C26,(IF(AQ$11&lt;=($AE$6*$D$6),ROUNDUP($AG26+(AP$11*$AL$6),0),"")),"")</f>
        <v>17</v>
      </c>
      <c r="AR26" s="111">
        <f t="shared" ca="1" si="98"/>
        <v>19</v>
      </c>
      <c r="AS26" s="111" t="str">
        <f t="shared" si="62"/>
        <v/>
      </c>
      <c r="AT26" s="111" t="str">
        <f t="shared" si="63"/>
        <v/>
      </c>
      <c r="AU26" s="111" t="str">
        <f t="shared" si="64"/>
        <v/>
      </c>
      <c r="AV26" s="111" t="str">
        <f t="shared" si="65"/>
        <v/>
      </c>
      <c r="AW26" s="113" t="str">
        <f t="shared" si="66"/>
        <v/>
      </c>
      <c r="AY26" s="117">
        <f t="shared" ca="1" si="71"/>
        <v>3.8390615851495711</v>
      </c>
      <c r="BA26" s="115">
        <f t="shared" ca="1" si="24"/>
        <v>4</v>
      </c>
      <c r="BB26" s="111">
        <f t="shared" ref="BB26:BE26" ca="1" si="99">IF($B26&gt;=$AE$7,(IF(BB$11&lt;=$AE$7,ROUNDUP($AY26+(BA$11*($C26/$AE$7)),0),"")),(IF(BB$11&lt;=$B26,BB$11,"")))</f>
        <v>8</v>
      </c>
      <c r="BC26" s="111">
        <f t="shared" ca="1" si="99"/>
        <v>12</v>
      </c>
      <c r="BD26" s="111">
        <f t="shared" ca="1" si="99"/>
        <v>16</v>
      </c>
      <c r="BE26" s="113">
        <f t="shared" ca="1" si="99"/>
        <v>20</v>
      </c>
    </row>
    <row r="27" spans="1:57" s="66" customFormat="1" x14ac:dyDescent="0.25">
      <c r="A27" s="84" t="s">
        <v>17</v>
      </c>
      <c r="B27" s="85">
        <v>310</v>
      </c>
      <c r="C27" s="73">
        <f t="shared" si="18"/>
        <v>20</v>
      </c>
      <c r="D27" s="83">
        <f t="shared" si="26"/>
        <v>15.5</v>
      </c>
      <c r="E27" s="76">
        <f t="shared" ca="1" si="19"/>
        <v>10.327814604409998</v>
      </c>
      <c r="F27" s="83"/>
      <c r="G27" s="95">
        <f t="shared" ca="1" si="20"/>
        <v>11</v>
      </c>
      <c r="H27" s="96">
        <f t="shared" ref="H27:AD27" ca="1" si="100">IF(H$11&lt;=$C27,ROUNDUP($E27+G$11*$D27,0),"")</f>
        <v>26</v>
      </c>
      <c r="I27" s="96">
        <f t="shared" ca="1" si="100"/>
        <v>42</v>
      </c>
      <c r="J27" s="96">
        <f t="shared" ca="1" si="100"/>
        <v>57</v>
      </c>
      <c r="K27" s="96">
        <f t="shared" ca="1" si="100"/>
        <v>73</v>
      </c>
      <c r="L27" s="96">
        <f t="shared" ca="1" si="100"/>
        <v>88</v>
      </c>
      <c r="M27" s="96">
        <f t="shared" ca="1" si="100"/>
        <v>104</v>
      </c>
      <c r="N27" s="96">
        <f t="shared" ca="1" si="100"/>
        <v>119</v>
      </c>
      <c r="O27" s="96">
        <f t="shared" ca="1" si="100"/>
        <v>135</v>
      </c>
      <c r="P27" s="96">
        <f t="shared" ca="1" si="100"/>
        <v>150</v>
      </c>
      <c r="Q27" s="96">
        <f t="shared" ca="1" si="100"/>
        <v>166</v>
      </c>
      <c r="R27" s="96">
        <f t="shared" ca="1" si="100"/>
        <v>181</v>
      </c>
      <c r="S27" s="96">
        <f t="shared" ca="1" si="100"/>
        <v>197</v>
      </c>
      <c r="T27" s="96">
        <f t="shared" ca="1" si="100"/>
        <v>212</v>
      </c>
      <c r="U27" s="96">
        <f t="shared" ca="1" si="100"/>
        <v>228</v>
      </c>
      <c r="V27" s="96">
        <f t="shared" ca="1" si="100"/>
        <v>243</v>
      </c>
      <c r="W27" s="96">
        <f t="shared" ca="1" si="100"/>
        <v>259</v>
      </c>
      <c r="X27" s="96">
        <f t="shared" ca="1" si="100"/>
        <v>274</v>
      </c>
      <c r="Y27" s="96">
        <f t="shared" ca="1" si="100"/>
        <v>290</v>
      </c>
      <c r="Z27" s="96">
        <f t="shared" ca="1" si="100"/>
        <v>305</v>
      </c>
      <c r="AA27" s="96" t="str">
        <f t="shared" si="100"/>
        <v/>
      </c>
      <c r="AB27" s="96" t="str">
        <f t="shared" si="100"/>
        <v/>
      </c>
      <c r="AC27" s="96" t="str">
        <f t="shared" si="100"/>
        <v/>
      </c>
      <c r="AD27" s="96" t="str">
        <f t="shared" si="100"/>
        <v/>
      </c>
      <c r="AE27" s="97" t="str">
        <f t="shared" si="2"/>
        <v/>
      </c>
      <c r="AG27" s="117">
        <f t="shared" ca="1" si="69"/>
        <v>1.5631146951211705</v>
      </c>
      <c r="AI27" s="115">
        <f t="shared" ca="1" si="4"/>
        <v>2</v>
      </c>
      <c r="AJ27" s="111">
        <f t="shared" ca="1" si="54"/>
        <v>4</v>
      </c>
      <c r="AK27" s="111">
        <f t="shared" ca="1" si="55"/>
        <v>6</v>
      </c>
      <c r="AL27" s="111">
        <f t="shared" ca="1" si="56"/>
        <v>8</v>
      </c>
      <c r="AM27" s="111">
        <f t="shared" ca="1" si="57"/>
        <v>10</v>
      </c>
      <c r="AN27" s="111">
        <f t="shared" ca="1" si="58"/>
        <v>12</v>
      </c>
      <c r="AO27" s="111">
        <f t="shared" ca="1" si="59"/>
        <v>14</v>
      </c>
      <c r="AP27" s="111">
        <f t="shared" ca="1" si="60"/>
        <v>16</v>
      </c>
      <c r="AQ27" s="111">
        <f t="shared" ref="AQ27:AR27" ca="1" si="101">IF((IF(AQ$11&lt;=($AE$6*$D$6),ROUNDUP($AG27+(AP$11*$AL$6),0),""))&lt;=$C27,(IF(AQ$11&lt;=($AE$6*$D$6),ROUNDUP($AG27+(AP$11*$AL$6),0),"")),"")</f>
        <v>18</v>
      </c>
      <c r="AR27" s="111">
        <f t="shared" ca="1" si="101"/>
        <v>20</v>
      </c>
      <c r="AS27" s="111" t="str">
        <f t="shared" si="62"/>
        <v/>
      </c>
      <c r="AT27" s="111" t="str">
        <f t="shared" si="63"/>
        <v/>
      </c>
      <c r="AU27" s="111" t="str">
        <f t="shared" si="64"/>
        <v/>
      </c>
      <c r="AV27" s="111" t="str">
        <f t="shared" si="65"/>
        <v/>
      </c>
      <c r="AW27" s="113" t="str">
        <f t="shared" si="66"/>
        <v/>
      </c>
      <c r="AY27" s="117">
        <f t="shared" ca="1" si="71"/>
        <v>3.4926660528833113</v>
      </c>
      <c r="BA27" s="115">
        <f t="shared" ca="1" si="24"/>
        <v>4</v>
      </c>
      <c r="BB27" s="111">
        <f t="shared" ref="BB27:BE27" ca="1" si="102">IF($B27&gt;=$AE$7,(IF(BB$11&lt;=$AE$7,ROUNDUP($AY27+(BA$11*($C27/$AE$7)),0),"")),(IF(BB$11&lt;=$B27,BB$11,"")))</f>
        <v>8</v>
      </c>
      <c r="BC27" s="111">
        <f t="shared" ca="1" si="102"/>
        <v>12</v>
      </c>
      <c r="BD27" s="111">
        <f t="shared" ca="1" si="102"/>
        <v>16</v>
      </c>
      <c r="BE27" s="113">
        <f t="shared" ca="1" si="102"/>
        <v>20</v>
      </c>
    </row>
    <row r="28" spans="1:57" s="66" customFormat="1" x14ac:dyDescent="0.25">
      <c r="A28" s="84" t="s">
        <v>18</v>
      </c>
      <c r="B28" s="85">
        <v>251</v>
      </c>
      <c r="C28" s="73">
        <f t="shared" si="18"/>
        <v>20</v>
      </c>
      <c r="D28" s="83">
        <f t="shared" si="26"/>
        <v>12.55</v>
      </c>
      <c r="E28" s="76">
        <f t="shared" ca="1" si="19"/>
        <v>9.8301666188516101</v>
      </c>
      <c r="F28" s="83"/>
      <c r="G28" s="95">
        <f t="shared" ca="1" si="20"/>
        <v>10</v>
      </c>
      <c r="H28" s="96">
        <f t="shared" ref="H28:AD28" ca="1" si="103">IF(H$11&lt;=$C28,ROUNDUP($E28+G$11*$D28,0),"")</f>
        <v>23</v>
      </c>
      <c r="I28" s="96">
        <f t="shared" ca="1" si="103"/>
        <v>35</v>
      </c>
      <c r="J28" s="96">
        <f t="shared" ca="1" si="103"/>
        <v>48</v>
      </c>
      <c r="K28" s="96">
        <f t="shared" ca="1" si="103"/>
        <v>61</v>
      </c>
      <c r="L28" s="96">
        <f t="shared" ca="1" si="103"/>
        <v>73</v>
      </c>
      <c r="M28" s="96">
        <f t="shared" ca="1" si="103"/>
        <v>86</v>
      </c>
      <c r="N28" s="96">
        <f t="shared" ca="1" si="103"/>
        <v>98</v>
      </c>
      <c r="O28" s="96">
        <f t="shared" ca="1" si="103"/>
        <v>111</v>
      </c>
      <c r="P28" s="96">
        <f t="shared" ca="1" si="103"/>
        <v>123</v>
      </c>
      <c r="Q28" s="96">
        <f t="shared" ca="1" si="103"/>
        <v>136</v>
      </c>
      <c r="R28" s="96">
        <f t="shared" ca="1" si="103"/>
        <v>148</v>
      </c>
      <c r="S28" s="96">
        <f t="shared" ca="1" si="103"/>
        <v>161</v>
      </c>
      <c r="T28" s="96">
        <f t="shared" ca="1" si="103"/>
        <v>173</v>
      </c>
      <c r="U28" s="96">
        <f t="shared" ca="1" si="103"/>
        <v>186</v>
      </c>
      <c r="V28" s="96">
        <f t="shared" ca="1" si="103"/>
        <v>199</v>
      </c>
      <c r="W28" s="96">
        <f t="shared" ca="1" si="103"/>
        <v>211</v>
      </c>
      <c r="X28" s="96">
        <f t="shared" ca="1" si="103"/>
        <v>224</v>
      </c>
      <c r="Y28" s="96">
        <f t="shared" ca="1" si="103"/>
        <v>236</v>
      </c>
      <c r="Z28" s="96">
        <f t="shared" ca="1" si="103"/>
        <v>249</v>
      </c>
      <c r="AA28" s="96" t="str">
        <f t="shared" si="103"/>
        <v/>
      </c>
      <c r="AB28" s="96" t="str">
        <f t="shared" si="103"/>
        <v/>
      </c>
      <c r="AC28" s="96" t="str">
        <f t="shared" si="103"/>
        <v/>
      </c>
      <c r="AD28" s="96" t="str">
        <f t="shared" si="103"/>
        <v/>
      </c>
      <c r="AE28" s="97" t="str">
        <f t="shared" si="2"/>
        <v/>
      </c>
      <c r="AG28" s="117">
        <f t="shared" ca="1" si="69"/>
        <v>1.5190189746008149</v>
      </c>
      <c r="AI28" s="115">
        <f t="shared" ca="1" si="4"/>
        <v>2</v>
      </c>
      <c r="AJ28" s="111">
        <f t="shared" ca="1" si="54"/>
        <v>4</v>
      </c>
      <c r="AK28" s="111">
        <f t="shared" ca="1" si="55"/>
        <v>6</v>
      </c>
      <c r="AL28" s="111">
        <f t="shared" ca="1" si="56"/>
        <v>8</v>
      </c>
      <c r="AM28" s="111">
        <f t="shared" ca="1" si="57"/>
        <v>10</v>
      </c>
      <c r="AN28" s="111">
        <f t="shared" ca="1" si="58"/>
        <v>12</v>
      </c>
      <c r="AO28" s="111">
        <f t="shared" ca="1" si="59"/>
        <v>14</v>
      </c>
      <c r="AP28" s="111">
        <f t="shared" ca="1" si="60"/>
        <v>16</v>
      </c>
      <c r="AQ28" s="111">
        <f t="shared" ref="AQ28:AR28" ca="1" si="104">IF((IF(AQ$11&lt;=($AE$6*$D$6),ROUNDUP($AG28+(AP$11*$AL$6),0),""))&lt;=$C28,(IF(AQ$11&lt;=($AE$6*$D$6),ROUNDUP($AG28+(AP$11*$AL$6),0),"")),"")</f>
        <v>18</v>
      </c>
      <c r="AR28" s="111">
        <f t="shared" ca="1" si="104"/>
        <v>20</v>
      </c>
      <c r="AS28" s="111" t="str">
        <f t="shared" si="62"/>
        <v/>
      </c>
      <c r="AT28" s="111" t="str">
        <f t="shared" si="63"/>
        <v/>
      </c>
      <c r="AU28" s="111" t="str">
        <f t="shared" si="64"/>
        <v/>
      </c>
      <c r="AV28" s="111" t="str">
        <f t="shared" si="65"/>
        <v/>
      </c>
      <c r="AW28" s="113" t="str">
        <f t="shared" si="66"/>
        <v/>
      </c>
      <c r="AY28" s="117">
        <f t="shared" ca="1" si="71"/>
        <v>1.8414093376375318</v>
      </c>
      <c r="BA28" s="115">
        <f t="shared" ca="1" si="24"/>
        <v>2</v>
      </c>
      <c r="BB28" s="111">
        <f t="shared" ref="BB28:BE28" ca="1" si="105">IF($B28&gt;=$AE$7,(IF(BB$11&lt;=$AE$7,ROUNDUP($AY28+(BA$11*($C28/$AE$7)),0),"")),(IF(BB$11&lt;=$B28,BB$11,"")))</f>
        <v>6</v>
      </c>
      <c r="BC28" s="111">
        <f t="shared" ca="1" si="105"/>
        <v>10</v>
      </c>
      <c r="BD28" s="111">
        <f t="shared" ca="1" si="105"/>
        <v>14</v>
      </c>
      <c r="BE28" s="113">
        <f t="shared" ca="1" si="105"/>
        <v>18</v>
      </c>
    </row>
    <row r="29" spans="1:57" s="66" customFormat="1" x14ac:dyDescent="0.25">
      <c r="A29" s="84" t="s">
        <v>19</v>
      </c>
      <c r="B29" s="85">
        <v>280</v>
      </c>
      <c r="C29" s="73">
        <f t="shared" si="18"/>
        <v>20</v>
      </c>
      <c r="D29" s="83">
        <f t="shared" si="26"/>
        <v>14</v>
      </c>
      <c r="E29" s="76">
        <f t="shared" ca="1" si="19"/>
        <v>4.6807614353481197</v>
      </c>
      <c r="F29" s="83"/>
      <c r="G29" s="95">
        <f t="shared" ca="1" si="20"/>
        <v>5</v>
      </c>
      <c r="H29" s="96">
        <f t="shared" ref="H29:AD29" ca="1" si="106">IF(H$11&lt;=$C29,ROUNDUP($E29+G$11*$D29,0),"")</f>
        <v>19</v>
      </c>
      <c r="I29" s="96">
        <f t="shared" ca="1" si="106"/>
        <v>33</v>
      </c>
      <c r="J29" s="96">
        <f t="shared" ca="1" si="106"/>
        <v>47</v>
      </c>
      <c r="K29" s="96">
        <f t="shared" ca="1" si="106"/>
        <v>61</v>
      </c>
      <c r="L29" s="96">
        <f t="shared" ca="1" si="106"/>
        <v>75</v>
      </c>
      <c r="M29" s="96">
        <f t="shared" ca="1" si="106"/>
        <v>89</v>
      </c>
      <c r="N29" s="96">
        <f t="shared" ca="1" si="106"/>
        <v>103</v>
      </c>
      <c r="O29" s="96">
        <f t="shared" ca="1" si="106"/>
        <v>117</v>
      </c>
      <c r="P29" s="96">
        <f t="shared" ca="1" si="106"/>
        <v>131</v>
      </c>
      <c r="Q29" s="96">
        <f t="shared" ca="1" si="106"/>
        <v>145</v>
      </c>
      <c r="R29" s="96">
        <f t="shared" ca="1" si="106"/>
        <v>159</v>
      </c>
      <c r="S29" s="96">
        <f t="shared" ca="1" si="106"/>
        <v>173</v>
      </c>
      <c r="T29" s="96">
        <f t="shared" ca="1" si="106"/>
        <v>187</v>
      </c>
      <c r="U29" s="96">
        <f t="shared" ca="1" si="106"/>
        <v>201</v>
      </c>
      <c r="V29" s="96">
        <f t="shared" ca="1" si="106"/>
        <v>215</v>
      </c>
      <c r="W29" s="96">
        <f t="shared" ca="1" si="106"/>
        <v>229</v>
      </c>
      <c r="X29" s="96">
        <f t="shared" ca="1" si="106"/>
        <v>243</v>
      </c>
      <c r="Y29" s="96">
        <f t="shared" ca="1" si="106"/>
        <v>257</v>
      </c>
      <c r="Z29" s="96">
        <f t="shared" ca="1" si="106"/>
        <v>271</v>
      </c>
      <c r="AA29" s="96" t="str">
        <f t="shared" si="106"/>
        <v/>
      </c>
      <c r="AB29" s="96" t="str">
        <f t="shared" si="106"/>
        <v/>
      </c>
      <c r="AC29" s="96" t="str">
        <f t="shared" si="106"/>
        <v/>
      </c>
      <c r="AD29" s="96" t="str">
        <f t="shared" si="106"/>
        <v/>
      </c>
      <c r="AE29" s="97" t="str">
        <f t="shared" si="2"/>
        <v/>
      </c>
      <c r="AG29" s="117">
        <f t="shared" ca="1" si="69"/>
        <v>1.2673128763868644</v>
      </c>
      <c r="AI29" s="115">
        <f t="shared" ca="1" si="4"/>
        <v>2</v>
      </c>
      <c r="AJ29" s="111">
        <f t="shared" ca="1" si="54"/>
        <v>4</v>
      </c>
      <c r="AK29" s="111">
        <f t="shared" ca="1" si="55"/>
        <v>6</v>
      </c>
      <c r="AL29" s="111">
        <f t="shared" ca="1" si="56"/>
        <v>8</v>
      </c>
      <c r="AM29" s="111">
        <f t="shared" ca="1" si="57"/>
        <v>10</v>
      </c>
      <c r="AN29" s="111">
        <f t="shared" ca="1" si="58"/>
        <v>12</v>
      </c>
      <c r="AO29" s="111">
        <f t="shared" ca="1" si="59"/>
        <v>14</v>
      </c>
      <c r="AP29" s="111">
        <f t="shared" ca="1" si="60"/>
        <v>16</v>
      </c>
      <c r="AQ29" s="111">
        <f t="shared" ref="AQ29:AR29" ca="1" si="107">IF((IF(AQ$11&lt;=($AE$6*$D$6),ROUNDUP($AG29+(AP$11*$AL$6),0),""))&lt;=$C29,(IF(AQ$11&lt;=($AE$6*$D$6),ROUNDUP($AG29+(AP$11*$AL$6),0),"")),"")</f>
        <v>18</v>
      </c>
      <c r="AR29" s="111">
        <f t="shared" ca="1" si="107"/>
        <v>20</v>
      </c>
      <c r="AS29" s="111" t="str">
        <f t="shared" si="62"/>
        <v/>
      </c>
      <c r="AT29" s="111" t="str">
        <f t="shared" si="63"/>
        <v/>
      </c>
      <c r="AU29" s="111" t="str">
        <f t="shared" si="64"/>
        <v/>
      </c>
      <c r="AV29" s="111" t="str">
        <f t="shared" si="65"/>
        <v/>
      </c>
      <c r="AW29" s="113" t="str">
        <f t="shared" si="66"/>
        <v/>
      </c>
      <c r="AY29" s="117">
        <f t="shared" ca="1" si="71"/>
        <v>3.4755426824764331</v>
      </c>
      <c r="BA29" s="115">
        <f t="shared" ca="1" si="24"/>
        <v>4</v>
      </c>
      <c r="BB29" s="111">
        <f t="shared" ref="BB29:BE29" ca="1" si="108">IF($B29&gt;=$AE$7,(IF(BB$11&lt;=$AE$7,ROUNDUP($AY29+(BA$11*($C29/$AE$7)),0),"")),(IF(BB$11&lt;=$B29,BB$11,"")))</f>
        <v>8</v>
      </c>
      <c r="BC29" s="111">
        <f t="shared" ca="1" si="108"/>
        <v>12</v>
      </c>
      <c r="BD29" s="111">
        <f t="shared" ca="1" si="108"/>
        <v>16</v>
      </c>
      <c r="BE29" s="113">
        <f t="shared" ca="1" si="108"/>
        <v>20</v>
      </c>
    </row>
    <row r="30" spans="1:57" s="66" customFormat="1" x14ac:dyDescent="0.25">
      <c r="A30" s="84" t="s">
        <v>20</v>
      </c>
      <c r="B30" s="85">
        <v>197</v>
      </c>
      <c r="C30" s="73">
        <f t="shared" si="18"/>
        <v>20</v>
      </c>
      <c r="D30" s="83">
        <f t="shared" si="26"/>
        <v>9.85</v>
      </c>
      <c r="E30" s="76">
        <f t="shared" ca="1" si="19"/>
        <v>4.0502636558010963</v>
      </c>
      <c r="F30" s="83"/>
      <c r="G30" s="95">
        <f t="shared" ca="1" si="20"/>
        <v>5</v>
      </c>
      <c r="H30" s="96">
        <f t="shared" ref="H30:AD30" ca="1" si="109">IF(H$11&lt;=$C30,ROUNDUP($E30+G$11*$D30,0),"")</f>
        <v>14</v>
      </c>
      <c r="I30" s="96">
        <f t="shared" ca="1" si="109"/>
        <v>24</v>
      </c>
      <c r="J30" s="96">
        <f t="shared" ca="1" si="109"/>
        <v>34</v>
      </c>
      <c r="K30" s="96">
        <f t="shared" ca="1" si="109"/>
        <v>44</v>
      </c>
      <c r="L30" s="96">
        <f t="shared" ca="1" si="109"/>
        <v>54</v>
      </c>
      <c r="M30" s="96">
        <f t="shared" ca="1" si="109"/>
        <v>64</v>
      </c>
      <c r="N30" s="96">
        <f t="shared" ca="1" si="109"/>
        <v>74</v>
      </c>
      <c r="O30" s="96">
        <f t="shared" ca="1" si="109"/>
        <v>83</v>
      </c>
      <c r="P30" s="96">
        <f t="shared" ca="1" si="109"/>
        <v>93</v>
      </c>
      <c r="Q30" s="96">
        <f t="shared" ca="1" si="109"/>
        <v>103</v>
      </c>
      <c r="R30" s="96">
        <f t="shared" ca="1" si="109"/>
        <v>113</v>
      </c>
      <c r="S30" s="96">
        <f t="shared" ca="1" si="109"/>
        <v>123</v>
      </c>
      <c r="T30" s="96">
        <f t="shared" ca="1" si="109"/>
        <v>133</v>
      </c>
      <c r="U30" s="96">
        <f t="shared" ca="1" si="109"/>
        <v>142</v>
      </c>
      <c r="V30" s="96">
        <f t="shared" ca="1" si="109"/>
        <v>152</v>
      </c>
      <c r="W30" s="96">
        <f t="shared" ca="1" si="109"/>
        <v>162</v>
      </c>
      <c r="X30" s="96">
        <f t="shared" ca="1" si="109"/>
        <v>172</v>
      </c>
      <c r="Y30" s="96">
        <f t="shared" ca="1" si="109"/>
        <v>182</v>
      </c>
      <c r="Z30" s="96">
        <f t="shared" ca="1" si="109"/>
        <v>192</v>
      </c>
      <c r="AA30" s="96" t="str">
        <f t="shared" si="109"/>
        <v/>
      </c>
      <c r="AB30" s="96" t="str">
        <f t="shared" si="109"/>
        <v/>
      </c>
      <c r="AC30" s="96" t="str">
        <f t="shared" si="109"/>
        <v/>
      </c>
      <c r="AD30" s="96" t="str">
        <f t="shared" si="109"/>
        <v/>
      </c>
      <c r="AE30" s="97" t="str">
        <f t="shared" si="2"/>
        <v/>
      </c>
      <c r="AG30" s="117">
        <f t="shared" ca="1" si="69"/>
        <v>0.38725166566739055</v>
      </c>
      <c r="AI30" s="115">
        <f t="shared" ca="1" si="4"/>
        <v>1</v>
      </c>
      <c r="AJ30" s="111">
        <f t="shared" ca="1" si="54"/>
        <v>3</v>
      </c>
      <c r="AK30" s="111">
        <f t="shared" ca="1" si="55"/>
        <v>5</v>
      </c>
      <c r="AL30" s="111">
        <f t="shared" ca="1" si="56"/>
        <v>7</v>
      </c>
      <c r="AM30" s="111">
        <f t="shared" ca="1" si="57"/>
        <v>9</v>
      </c>
      <c r="AN30" s="111">
        <f t="shared" ca="1" si="58"/>
        <v>11</v>
      </c>
      <c r="AO30" s="111">
        <f t="shared" ca="1" si="59"/>
        <v>13</v>
      </c>
      <c r="AP30" s="111">
        <f t="shared" ca="1" si="60"/>
        <v>15</v>
      </c>
      <c r="AQ30" s="111">
        <f t="shared" ref="AQ30:AR30" ca="1" si="110">IF((IF(AQ$11&lt;=($AE$6*$D$6),ROUNDUP($AG30+(AP$11*$AL$6),0),""))&lt;=$C30,(IF(AQ$11&lt;=($AE$6*$D$6),ROUNDUP($AG30+(AP$11*$AL$6),0),"")),"")</f>
        <v>17</v>
      </c>
      <c r="AR30" s="111">
        <f t="shared" ca="1" si="110"/>
        <v>19</v>
      </c>
      <c r="AS30" s="111" t="str">
        <f t="shared" si="62"/>
        <v/>
      </c>
      <c r="AT30" s="111" t="str">
        <f t="shared" si="63"/>
        <v/>
      </c>
      <c r="AU30" s="111" t="str">
        <f t="shared" si="64"/>
        <v/>
      </c>
      <c r="AV30" s="111" t="str">
        <f t="shared" si="65"/>
        <v/>
      </c>
      <c r="AW30" s="113" t="str">
        <f t="shared" si="66"/>
        <v/>
      </c>
      <c r="AY30" s="117">
        <f t="shared" ca="1" si="71"/>
        <v>2.1141271231009182</v>
      </c>
      <c r="BA30" s="115">
        <f t="shared" ca="1" si="24"/>
        <v>3</v>
      </c>
      <c r="BB30" s="111">
        <f t="shared" ref="BB30:BE30" ca="1" si="111">IF($B30&gt;=$AE$7,(IF(BB$11&lt;=$AE$7,ROUNDUP($AY30+(BA$11*($C30/$AE$7)),0),"")),(IF(BB$11&lt;=$B30,BB$11,"")))</f>
        <v>7</v>
      </c>
      <c r="BC30" s="111">
        <f t="shared" ca="1" si="111"/>
        <v>11</v>
      </c>
      <c r="BD30" s="111">
        <f t="shared" ca="1" si="111"/>
        <v>15</v>
      </c>
      <c r="BE30" s="113">
        <f t="shared" ca="1" si="111"/>
        <v>19</v>
      </c>
    </row>
    <row r="31" spans="1:57" s="66" customFormat="1" x14ac:dyDescent="0.25">
      <c r="A31" s="84" t="s">
        <v>21</v>
      </c>
      <c r="B31" s="85">
        <v>245</v>
      </c>
      <c r="C31" s="73">
        <f t="shared" si="18"/>
        <v>20</v>
      </c>
      <c r="D31" s="83">
        <f t="shared" si="26"/>
        <v>12.25</v>
      </c>
      <c r="E31" s="76">
        <f t="shared" ca="1" si="19"/>
        <v>7.288839161638629</v>
      </c>
      <c r="F31" s="83"/>
      <c r="G31" s="95">
        <f t="shared" ca="1" si="20"/>
        <v>8</v>
      </c>
      <c r="H31" s="96">
        <f t="shared" ref="H31:AD31" ca="1" si="112">IF(H$11&lt;=$C31,ROUNDUP($E31+G$11*$D31,0),"")</f>
        <v>20</v>
      </c>
      <c r="I31" s="96">
        <f t="shared" ca="1" si="112"/>
        <v>32</v>
      </c>
      <c r="J31" s="96">
        <f t="shared" ca="1" si="112"/>
        <v>45</v>
      </c>
      <c r="K31" s="96">
        <f t="shared" ca="1" si="112"/>
        <v>57</v>
      </c>
      <c r="L31" s="96">
        <f t="shared" ca="1" si="112"/>
        <v>69</v>
      </c>
      <c r="M31" s="96">
        <f t="shared" ca="1" si="112"/>
        <v>81</v>
      </c>
      <c r="N31" s="96">
        <f t="shared" ca="1" si="112"/>
        <v>94</v>
      </c>
      <c r="O31" s="96">
        <f t="shared" ca="1" si="112"/>
        <v>106</v>
      </c>
      <c r="P31" s="96">
        <f t="shared" ca="1" si="112"/>
        <v>118</v>
      </c>
      <c r="Q31" s="96">
        <f t="shared" ca="1" si="112"/>
        <v>130</v>
      </c>
      <c r="R31" s="96">
        <f t="shared" ca="1" si="112"/>
        <v>143</v>
      </c>
      <c r="S31" s="96">
        <f t="shared" ca="1" si="112"/>
        <v>155</v>
      </c>
      <c r="T31" s="96">
        <f t="shared" ca="1" si="112"/>
        <v>167</v>
      </c>
      <c r="U31" s="96">
        <f t="shared" ca="1" si="112"/>
        <v>179</v>
      </c>
      <c r="V31" s="96">
        <f t="shared" ca="1" si="112"/>
        <v>192</v>
      </c>
      <c r="W31" s="96">
        <f t="shared" ca="1" si="112"/>
        <v>204</v>
      </c>
      <c r="X31" s="96">
        <f t="shared" ca="1" si="112"/>
        <v>216</v>
      </c>
      <c r="Y31" s="96">
        <f t="shared" ca="1" si="112"/>
        <v>228</v>
      </c>
      <c r="Z31" s="96">
        <f t="shared" ca="1" si="112"/>
        <v>241</v>
      </c>
      <c r="AA31" s="96" t="str">
        <f t="shared" si="112"/>
        <v/>
      </c>
      <c r="AB31" s="96" t="str">
        <f t="shared" si="112"/>
        <v/>
      </c>
      <c r="AC31" s="96" t="str">
        <f t="shared" si="112"/>
        <v/>
      </c>
      <c r="AD31" s="96" t="str">
        <f t="shared" si="112"/>
        <v/>
      </c>
      <c r="AE31" s="97" t="str">
        <f t="shared" si="2"/>
        <v/>
      </c>
      <c r="AG31" s="117">
        <f t="shared" ca="1" si="69"/>
        <v>1.3508930148176064</v>
      </c>
      <c r="AI31" s="115">
        <f t="shared" ca="1" si="4"/>
        <v>2</v>
      </c>
      <c r="AJ31" s="111">
        <f t="shared" ca="1" si="54"/>
        <v>4</v>
      </c>
      <c r="AK31" s="111">
        <f t="shared" ca="1" si="55"/>
        <v>6</v>
      </c>
      <c r="AL31" s="111">
        <f t="shared" ca="1" si="56"/>
        <v>8</v>
      </c>
      <c r="AM31" s="111">
        <f t="shared" ca="1" si="57"/>
        <v>10</v>
      </c>
      <c r="AN31" s="111">
        <f t="shared" ca="1" si="58"/>
        <v>12</v>
      </c>
      <c r="AO31" s="111">
        <f t="shared" ca="1" si="59"/>
        <v>14</v>
      </c>
      <c r="AP31" s="111">
        <f t="shared" ca="1" si="60"/>
        <v>16</v>
      </c>
      <c r="AQ31" s="111">
        <f t="shared" ref="AQ31:AR31" ca="1" si="113">IF((IF(AQ$11&lt;=($AE$6*$D$6),ROUNDUP($AG31+(AP$11*$AL$6),0),""))&lt;=$C31,(IF(AQ$11&lt;=($AE$6*$D$6),ROUNDUP($AG31+(AP$11*$AL$6),0),"")),"")</f>
        <v>18</v>
      </c>
      <c r="AR31" s="111">
        <f t="shared" ca="1" si="113"/>
        <v>20</v>
      </c>
      <c r="AS31" s="111" t="str">
        <f t="shared" si="62"/>
        <v/>
      </c>
      <c r="AT31" s="111" t="str">
        <f t="shared" si="63"/>
        <v/>
      </c>
      <c r="AU31" s="111" t="str">
        <f t="shared" si="64"/>
        <v/>
      </c>
      <c r="AV31" s="111" t="str">
        <f t="shared" si="65"/>
        <v/>
      </c>
      <c r="AW31" s="113" t="str">
        <f t="shared" si="66"/>
        <v/>
      </c>
      <c r="AY31" s="117">
        <f t="shared" ca="1" si="71"/>
        <v>2.7354996946569052</v>
      </c>
      <c r="BA31" s="115">
        <f t="shared" ca="1" si="24"/>
        <v>3</v>
      </c>
      <c r="BB31" s="111">
        <f t="shared" ref="BB31:BE31" ca="1" si="114">IF($B31&gt;=$AE$7,(IF(BB$11&lt;=$AE$7,ROUNDUP($AY31+(BA$11*($C31/$AE$7)),0),"")),(IF(BB$11&lt;=$B31,BB$11,"")))</f>
        <v>7</v>
      </c>
      <c r="BC31" s="111">
        <f t="shared" ca="1" si="114"/>
        <v>11</v>
      </c>
      <c r="BD31" s="111">
        <f t="shared" ca="1" si="114"/>
        <v>15</v>
      </c>
      <c r="BE31" s="113">
        <f t="shared" ca="1" si="114"/>
        <v>19</v>
      </c>
    </row>
    <row r="32" spans="1:57" s="66" customFormat="1" x14ac:dyDescent="0.25">
      <c r="A32" s="84" t="s">
        <v>22</v>
      </c>
      <c r="B32" s="85">
        <v>173</v>
      </c>
      <c r="C32" s="73">
        <f t="shared" si="18"/>
        <v>20</v>
      </c>
      <c r="D32" s="83">
        <f t="shared" si="26"/>
        <v>8.65</v>
      </c>
      <c r="E32" s="76">
        <f t="shared" ca="1" si="19"/>
        <v>0.42224376670665037</v>
      </c>
      <c r="F32" s="83"/>
      <c r="G32" s="95">
        <f t="shared" ca="1" si="20"/>
        <v>1</v>
      </c>
      <c r="H32" s="96">
        <f t="shared" ref="H32:AD32" ca="1" si="115">IF(H$11&lt;=$C32,ROUNDUP($E32+G$11*$D32,0),"")</f>
        <v>10</v>
      </c>
      <c r="I32" s="96">
        <f t="shared" ca="1" si="115"/>
        <v>18</v>
      </c>
      <c r="J32" s="96">
        <f t="shared" ca="1" si="115"/>
        <v>27</v>
      </c>
      <c r="K32" s="96">
        <f t="shared" ca="1" si="115"/>
        <v>36</v>
      </c>
      <c r="L32" s="96">
        <f t="shared" ca="1" si="115"/>
        <v>44</v>
      </c>
      <c r="M32" s="96">
        <f t="shared" ca="1" si="115"/>
        <v>53</v>
      </c>
      <c r="N32" s="96">
        <f t="shared" ca="1" si="115"/>
        <v>61</v>
      </c>
      <c r="O32" s="96">
        <f t="shared" ca="1" si="115"/>
        <v>70</v>
      </c>
      <c r="P32" s="96">
        <f t="shared" ca="1" si="115"/>
        <v>79</v>
      </c>
      <c r="Q32" s="96">
        <f t="shared" ca="1" si="115"/>
        <v>87</v>
      </c>
      <c r="R32" s="96">
        <f t="shared" ca="1" si="115"/>
        <v>96</v>
      </c>
      <c r="S32" s="96">
        <f t="shared" ca="1" si="115"/>
        <v>105</v>
      </c>
      <c r="T32" s="96">
        <f t="shared" ca="1" si="115"/>
        <v>113</v>
      </c>
      <c r="U32" s="96">
        <f t="shared" ca="1" si="115"/>
        <v>122</v>
      </c>
      <c r="V32" s="96">
        <f t="shared" ca="1" si="115"/>
        <v>131</v>
      </c>
      <c r="W32" s="96">
        <f t="shared" ca="1" si="115"/>
        <v>139</v>
      </c>
      <c r="X32" s="96">
        <f t="shared" ca="1" si="115"/>
        <v>148</v>
      </c>
      <c r="Y32" s="96">
        <f t="shared" ca="1" si="115"/>
        <v>157</v>
      </c>
      <c r="Z32" s="96">
        <f t="shared" ca="1" si="115"/>
        <v>165</v>
      </c>
      <c r="AA32" s="96" t="str">
        <f t="shared" si="115"/>
        <v/>
      </c>
      <c r="AB32" s="96" t="str">
        <f t="shared" si="115"/>
        <v/>
      </c>
      <c r="AC32" s="96" t="str">
        <f t="shared" si="115"/>
        <v/>
      </c>
      <c r="AD32" s="96" t="str">
        <f t="shared" si="115"/>
        <v/>
      </c>
      <c r="AE32" s="97" t="str">
        <f t="shared" si="2"/>
        <v/>
      </c>
      <c r="AG32" s="117">
        <f t="shared" ca="1" si="69"/>
        <v>0.49590631722022449</v>
      </c>
      <c r="AI32" s="115">
        <f t="shared" ca="1" si="4"/>
        <v>1</v>
      </c>
      <c r="AJ32" s="111">
        <f t="shared" ca="1" si="54"/>
        <v>3</v>
      </c>
      <c r="AK32" s="111">
        <f t="shared" ca="1" si="55"/>
        <v>5</v>
      </c>
      <c r="AL32" s="111">
        <f t="shared" ca="1" si="56"/>
        <v>7</v>
      </c>
      <c r="AM32" s="111">
        <f t="shared" ca="1" si="57"/>
        <v>9</v>
      </c>
      <c r="AN32" s="111">
        <f t="shared" ca="1" si="58"/>
        <v>11</v>
      </c>
      <c r="AO32" s="111">
        <f t="shared" ca="1" si="59"/>
        <v>13</v>
      </c>
      <c r="AP32" s="111">
        <f t="shared" ca="1" si="60"/>
        <v>15</v>
      </c>
      <c r="AQ32" s="111">
        <f t="shared" ref="AQ32:AR32" ca="1" si="116">IF((IF(AQ$11&lt;=($AE$6*$D$6),ROUNDUP($AG32+(AP$11*$AL$6),0),""))&lt;=$C32,(IF(AQ$11&lt;=($AE$6*$D$6),ROUNDUP($AG32+(AP$11*$AL$6),0),"")),"")</f>
        <v>17</v>
      </c>
      <c r="AR32" s="111">
        <f t="shared" ca="1" si="116"/>
        <v>19</v>
      </c>
      <c r="AS32" s="111" t="str">
        <f t="shared" si="62"/>
        <v/>
      </c>
      <c r="AT32" s="111" t="str">
        <f t="shared" si="63"/>
        <v/>
      </c>
      <c r="AU32" s="111" t="str">
        <f t="shared" si="64"/>
        <v/>
      </c>
      <c r="AV32" s="111" t="str">
        <f t="shared" si="65"/>
        <v/>
      </c>
      <c r="AW32" s="113" t="str">
        <f t="shared" si="66"/>
        <v/>
      </c>
      <c r="AY32" s="117">
        <f t="shared" ca="1" si="71"/>
        <v>3.1800028184522908</v>
      </c>
      <c r="BA32" s="115">
        <f t="shared" ca="1" si="24"/>
        <v>4</v>
      </c>
      <c r="BB32" s="111">
        <f t="shared" ref="BB32:BE32" ca="1" si="117">IF($B32&gt;=$AE$7,(IF(BB$11&lt;=$AE$7,ROUNDUP($AY32+(BA$11*($C32/$AE$7)),0),"")),(IF(BB$11&lt;=$B32,BB$11,"")))</f>
        <v>8</v>
      </c>
      <c r="BC32" s="111">
        <f t="shared" ca="1" si="117"/>
        <v>12</v>
      </c>
      <c r="BD32" s="111">
        <f t="shared" ca="1" si="117"/>
        <v>16</v>
      </c>
      <c r="BE32" s="113">
        <f t="shared" ca="1" si="117"/>
        <v>20</v>
      </c>
    </row>
    <row r="33" spans="1:57" s="66" customFormat="1" x14ac:dyDescent="0.25">
      <c r="A33" s="84" t="s">
        <v>23</v>
      </c>
      <c r="B33" s="85">
        <v>131</v>
      </c>
      <c r="C33" s="73">
        <f t="shared" si="18"/>
        <v>20</v>
      </c>
      <c r="D33" s="83">
        <f t="shared" si="26"/>
        <v>6.55</v>
      </c>
      <c r="E33" s="76">
        <f t="shared" ca="1" si="19"/>
        <v>4.349896530688584</v>
      </c>
      <c r="F33" s="83"/>
      <c r="G33" s="95">
        <f t="shared" ca="1" si="20"/>
        <v>5</v>
      </c>
      <c r="H33" s="96">
        <f t="shared" ref="H33:AD33" ca="1" si="118">IF(H$11&lt;=$C33,ROUNDUP($E33+G$11*$D33,0),"")</f>
        <v>11</v>
      </c>
      <c r="I33" s="96">
        <f t="shared" ca="1" si="118"/>
        <v>18</v>
      </c>
      <c r="J33" s="96">
        <f t="shared" ca="1" si="118"/>
        <v>24</v>
      </c>
      <c r="K33" s="96">
        <f t="shared" ca="1" si="118"/>
        <v>31</v>
      </c>
      <c r="L33" s="96">
        <f t="shared" ca="1" si="118"/>
        <v>38</v>
      </c>
      <c r="M33" s="96">
        <f t="shared" ca="1" si="118"/>
        <v>44</v>
      </c>
      <c r="N33" s="96">
        <f t="shared" ca="1" si="118"/>
        <v>51</v>
      </c>
      <c r="O33" s="96">
        <f t="shared" ca="1" si="118"/>
        <v>57</v>
      </c>
      <c r="P33" s="96">
        <f t="shared" ca="1" si="118"/>
        <v>64</v>
      </c>
      <c r="Q33" s="96">
        <f t="shared" ca="1" si="118"/>
        <v>70</v>
      </c>
      <c r="R33" s="96">
        <f t="shared" ca="1" si="118"/>
        <v>77</v>
      </c>
      <c r="S33" s="96">
        <f t="shared" ca="1" si="118"/>
        <v>83</v>
      </c>
      <c r="T33" s="96">
        <f t="shared" ca="1" si="118"/>
        <v>90</v>
      </c>
      <c r="U33" s="96">
        <f t="shared" ca="1" si="118"/>
        <v>97</v>
      </c>
      <c r="V33" s="96">
        <f t="shared" ca="1" si="118"/>
        <v>103</v>
      </c>
      <c r="W33" s="96">
        <f t="shared" ca="1" si="118"/>
        <v>110</v>
      </c>
      <c r="X33" s="96">
        <f t="shared" ca="1" si="118"/>
        <v>116</v>
      </c>
      <c r="Y33" s="96">
        <f t="shared" ca="1" si="118"/>
        <v>123</v>
      </c>
      <c r="Z33" s="96">
        <f t="shared" ca="1" si="118"/>
        <v>129</v>
      </c>
      <c r="AA33" s="96" t="str">
        <f t="shared" si="118"/>
        <v/>
      </c>
      <c r="AB33" s="96" t="str">
        <f t="shared" si="118"/>
        <v/>
      </c>
      <c r="AC33" s="96" t="str">
        <f t="shared" si="118"/>
        <v/>
      </c>
      <c r="AD33" s="96" t="str">
        <f t="shared" si="118"/>
        <v/>
      </c>
      <c r="AE33" s="97" t="str">
        <f t="shared" si="2"/>
        <v/>
      </c>
      <c r="AG33" s="117">
        <f t="shared" ca="1" si="69"/>
        <v>1.2032741673240455</v>
      </c>
      <c r="AI33" s="115">
        <f t="shared" ca="1" si="4"/>
        <v>2</v>
      </c>
      <c r="AJ33" s="111">
        <f t="shared" ca="1" si="54"/>
        <v>4</v>
      </c>
      <c r="AK33" s="111">
        <f t="shared" ca="1" si="55"/>
        <v>6</v>
      </c>
      <c r="AL33" s="111">
        <f t="shared" ca="1" si="56"/>
        <v>8</v>
      </c>
      <c r="AM33" s="111">
        <f t="shared" ca="1" si="57"/>
        <v>10</v>
      </c>
      <c r="AN33" s="111">
        <f t="shared" ca="1" si="58"/>
        <v>12</v>
      </c>
      <c r="AO33" s="111">
        <f t="shared" ca="1" si="59"/>
        <v>14</v>
      </c>
      <c r="AP33" s="111">
        <f t="shared" ca="1" si="60"/>
        <v>16</v>
      </c>
      <c r="AQ33" s="111">
        <f t="shared" ref="AQ33:AR33" ca="1" si="119">IF((IF(AQ$11&lt;=($AE$6*$D$6),ROUNDUP($AG33+(AP$11*$AL$6),0),""))&lt;=$C33,(IF(AQ$11&lt;=($AE$6*$D$6),ROUNDUP($AG33+(AP$11*$AL$6),0),"")),"")</f>
        <v>18</v>
      </c>
      <c r="AR33" s="111">
        <f t="shared" ca="1" si="119"/>
        <v>20</v>
      </c>
      <c r="AS33" s="111" t="str">
        <f t="shared" si="62"/>
        <v/>
      </c>
      <c r="AT33" s="111" t="str">
        <f t="shared" si="63"/>
        <v/>
      </c>
      <c r="AU33" s="111" t="str">
        <f t="shared" si="64"/>
        <v/>
      </c>
      <c r="AV33" s="111" t="str">
        <f t="shared" si="65"/>
        <v/>
      </c>
      <c r="AW33" s="113" t="str">
        <f t="shared" si="66"/>
        <v/>
      </c>
      <c r="AY33" s="117">
        <f t="shared" ca="1" si="71"/>
        <v>0.69825823677519416</v>
      </c>
      <c r="BA33" s="115">
        <f t="shared" ca="1" si="24"/>
        <v>1</v>
      </c>
      <c r="BB33" s="111">
        <f t="shared" ref="BB33:BE33" ca="1" si="120">IF($B33&gt;=$AE$7,(IF(BB$11&lt;=$AE$7,ROUNDUP($AY33+(BA$11*($C33/$AE$7)),0),"")),(IF(BB$11&lt;=$B33,BB$11,"")))</f>
        <v>5</v>
      </c>
      <c r="BC33" s="111">
        <f t="shared" ca="1" si="120"/>
        <v>9</v>
      </c>
      <c r="BD33" s="111">
        <f t="shared" ca="1" si="120"/>
        <v>13</v>
      </c>
      <c r="BE33" s="113">
        <f t="shared" ca="1" si="120"/>
        <v>17</v>
      </c>
    </row>
    <row r="34" spans="1:57" s="66" customFormat="1" x14ac:dyDescent="0.25">
      <c r="A34" s="84" t="s">
        <v>24</v>
      </c>
      <c r="B34" s="85">
        <v>125</v>
      </c>
      <c r="C34" s="73">
        <f t="shared" si="18"/>
        <v>20</v>
      </c>
      <c r="D34" s="83">
        <f t="shared" si="26"/>
        <v>6.25</v>
      </c>
      <c r="E34" s="76">
        <f t="shared" ca="1" si="19"/>
        <v>5.4990992665058585</v>
      </c>
      <c r="F34" s="83"/>
      <c r="G34" s="95">
        <f t="shared" ca="1" si="20"/>
        <v>6</v>
      </c>
      <c r="H34" s="96">
        <f t="shared" ref="H34:AD34" ca="1" si="121">IF(H$11&lt;=$C34,ROUNDUP($E34+G$11*$D34,0),"")</f>
        <v>12</v>
      </c>
      <c r="I34" s="96">
        <f t="shared" ca="1" si="121"/>
        <v>18</v>
      </c>
      <c r="J34" s="96">
        <f t="shared" ca="1" si="121"/>
        <v>25</v>
      </c>
      <c r="K34" s="96">
        <f t="shared" ca="1" si="121"/>
        <v>31</v>
      </c>
      <c r="L34" s="96">
        <f t="shared" ca="1" si="121"/>
        <v>37</v>
      </c>
      <c r="M34" s="96">
        <f t="shared" ca="1" si="121"/>
        <v>43</v>
      </c>
      <c r="N34" s="96">
        <f t="shared" ca="1" si="121"/>
        <v>50</v>
      </c>
      <c r="O34" s="96">
        <f t="shared" ca="1" si="121"/>
        <v>56</v>
      </c>
      <c r="P34" s="96">
        <f t="shared" ca="1" si="121"/>
        <v>62</v>
      </c>
      <c r="Q34" s="96">
        <f t="shared" ca="1" si="121"/>
        <v>68</v>
      </c>
      <c r="R34" s="96">
        <f t="shared" ca="1" si="121"/>
        <v>75</v>
      </c>
      <c r="S34" s="96">
        <f t="shared" ca="1" si="121"/>
        <v>81</v>
      </c>
      <c r="T34" s="96">
        <f t="shared" ca="1" si="121"/>
        <v>87</v>
      </c>
      <c r="U34" s="96">
        <f t="shared" ca="1" si="121"/>
        <v>93</v>
      </c>
      <c r="V34" s="96">
        <f t="shared" ca="1" si="121"/>
        <v>100</v>
      </c>
      <c r="W34" s="96">
        <f t="shared" ca="1" si="121"/>
        <v>106</v>
      </c>
      <c r="X34" s="96">
        <f t="shared" ca="1" si="121"/>
        <v>112</v>
      </c>
      <c r="Y34" s="96">
        <f t="shared" ca="1" si="121"/>
        <v>118</v>
      </c>
      <c r="Z34" s="96">
        <f t="shared" ca="1" si="121"/>
        <v>125</v>
      </c>
      <c r="AA34" s="96" t="str">
        <f t="shared" si="121"/>
        <v/>
      </c>
      <c r="AB34" s="96" t="str">
        <f t="shared" si="121"/>
        <v/>
      </c>
      <c r="AC34" s="96" t="str">
        <f t="shared" si="121"/>
        <v/>
      </c>
      <c r="AD34" s="96" t="str">
        <f t="shared" si="121"/>
        <v/>
      </c>
      <c r="AE34" s="97" t="str">
        <f t="shared" si="2"/>
        <v/>
      </c>
      <c r="AG34" s="117">
        <f t="shared" ca="1" si="69"/>
        <v>0.55972478588407149</v>
      </c>
      <c r="AI34" s="115">
        <f t="shared" ca="1" si="4"/>
        <v>1</v>
      </c>
      <c r="AJ34" s="111">
        <f t="shared" ca="1" si="54"/>
        <v>3</v>
      </c>
      <c r="AK34" s="111">
        <f t="shared" ca="1" si="55"/>
        <v>5</v>
      </c>
      <c r="AL34" s="111">
        <f t="shared" ca="1" si="56"/>
        <v>7</v>
      </c>
      <c r="AM34" s="111">
        <f t="shared" ca="1" si="57"/>
        <v>9</v>
      </c>
      <c r="AN34" s="111">
        <f t="shared" ca="1" si="58"/>
        <v>11</v>
      </c>
      <c r="AO34" s="111">
        <f t="shared" ca="1" si="59"/>
        <v>13</v>
      </c>
      <c r="AP34" s="111">
        <f t="shared" ca="1" si="60"/>
        <v>15</v>
      </c>
      <c r="AQ34" s="111">
        <f t="shared" ref="AQ34:AR34" ca="1" si="122">IF((IF(AQ$11&lt;=($AE$6*$D$6),ROUNDUP($AG34+(AP$11*$AL$6),0),""))&lt;=$C34,(IF(AQ$11&lt;=($AE$6*$D$6),ROUNDUP($AG34+(AP$11*$AL$6),0),"")),"")</f>
        <v>17</v>
      </c>
      <c r="AR34" s="111">
        <f t="shared" ca="1" si="122"/>
        <v>19</v>
      </c>
      <c r="AS34" s="111" t="str">
        <f t="shared" si="62"/>
        <v/>
      </c>
      <c r="AT34" s="111" t="str">
        <f t="shared" si="63"/>
        <v/>
      </c>
      <c r="AU34" s="111" t="str">
        <f t="shared" si="64"/>
        <v/>
      </c>
      <c r="AV34" s="111" t="str">
        <f t="shared" si="65"/>
        <v/>
      </c>
      <c r="AW34" s="113" t="str">
        <f t="shared" si="66"/>
        <v/>
      </c>
      <c r="AY34" s="117">
        <f t="shared" ca="1" si="71"/>
        <v>3.5711612084300759</v>
      </c>
      <c r="BA34" s="115">
        <f t="shared" ca="1" si="24"/>
        <v>4</v>
      </c>
      <c r="BB34" s="111">
        <f t="shared" ref="BB34:BE34" ca="1" si="123">IF($B34&gt;=$AE$7,(IF(BB$11&lt;=$AE$7,ROUNDUP($AY34+(BA$11*($C34/$AE$7)),0),"")),(IF(BB$11&lt;=$B34,BB$11,"")))</f>
        <v>8</v>
      </c>
      <c r="BC34" s="111">
        <f t="shared" ca="1" si="123"/>
        <v>12</v>
      </c>
      <c r="BD34" s="111">
        <f t="shared" ca="1" si="123"/>
        <v>16</v>
      </c>
      <c r="BE34" s="113">
        <f t="shared" ca="1" si="123"/>
        <v>20</v>
      </c>
    </row>
    <row r="35" spans="1:57" s="66" customFormat="1" x14ac:dyDescent="0.25">
      <c r="A35" s="84" t="s">
        <v>25</v>
      </c>
      <c r="B35" s="85">
        <v>279</v>
      </c>
      <c r="C35" s="73">
        <f t="shared" si="18"/>
        <v>20</v>
      </c>
      <c r="D35" s="83">
        <f t="shared" si="26"/>
        <v>13.95</v>
      </c>
      <c r="E35" s="76">
        <f t="shared" ca="1" si="19"/>
        <v>10.863533514155421</v>
      </c>
      <c r="F35" s="83"/>
      <c r="G35" s="95">
        <f t="shared" ca="1" si="20"/>
        <v>11</v>
      </c>
      <c r="H35" s="96">
        <f t="shared" ref="H35:AD35" ca="1" si="124">IF(H$11&lt;=$C35,ROUNDUP($E35+G$11*$D35,0),"")</f>
        <v>25</v>
      </c>
      <c r="I35" s="96">
        <f t="shared" ca="1" si="124"/>
        <v>39</v>
      </c>
      <c r="J35" s="96">
        <f t="shared" ca="1" si="124"/>
        <v>53</v>
      </c>
      <c r="K35" s="96">
        <f t="shared" ca="1" si="124"/>
        <v>67</v>
      </c>
      <c r="L35" s="96">
        <f t="shared" ca="1" si="124"/>
        <v>81</v>
      </c>
      <c r="M35" s="96">
        <f t="shared" ca="1" si="124"/>
        <v>95</v>
      </c>
      <c r="N35" s="96">
        <f t="shared" ca="1" si="124"/>
        <v>109</v>
      </c>
      <c r="O35" s="96">
        <f t="shared" ca="1" si="124"/>
        <v>123</v>
      </c>
      <c r="P35" s="96">
        <f t="shared" ca="1" si="124"/>
        <v>137</v>
      </c>
      <c r="Q35" s="96">
        <f t="shared" ca="1" si="124"/>
        <v>151</v>
      </c>
      <c r="R35" s="96">
        <f t="shared" ca="1" si="124"/>
        <v>165</v>
      </c>
      <c r="S35" s="96">
        <f t="shared" ca="1" si="124"/>
        <v>179</v>
      </c>
      <c r="T35" s="96">
        <f t="shared" ca="1" si="124"/>
        <v>193</v>
      </c>
      <c r="U35" s="96">
        <f t="shared" ca="1" si="124"/>
        <v>207</v>
      </c>
      <c r="V35" s="96">
        <f t="shared" ca="1" si="124"/>
        <v>221</v>
      </c>
      <c r="W35" s="96">
        <f t="shared" ca="1" si="124"/>
        <v>235</v>
      </c>
      <c r="X35" s="96">
        <f t="shared" ca="1" si="124"/>
        <v>249</v>
      </c>
      <c r="Y35" s="96">
        <f t="shared" ca="1" si="124"/>
        <v>262</v>
      </c>
      <c r="Z35" s="96">
        <f t="shared" ca="1" si="124"/>
        <v>276</v>
      </c>
      <c r="AA35" s="96" t="str">
        <f t="shared" si="124"/>
        <v/>
      </c>
      <c r="AB35" s="96" t="str">
        <f t="shared" si="124"/>
        <v/>
      </c>
      <c r="AC35" s="96" t="str">
        <f t="shared" si="124"/>
        <v/>
      </c>
      <c r="AD35" s="96" t="str">
        <f t="shared" si="124"/>
        <v/>
      </c>
      <c r="AE35" s="97" t="str">
        <f t="shared" si="2"/>
        <v/>
      </c>
      <c r="AG35" s="117">
        <f t="shared" ca="1" si="69"/>
        <v>5.9155715661705077E-3</v>
      </c>
      <c r="AI35" s="115">
        <f t="shared" ca="1" si="4"/>
        <v>1</v>
      </c>
      <c r="AJ35" s="111">
        <f t="shared" ca="1" si="54"/>
        <v>3</v>
      </c>
      <c r="AK35" s="111">
        <f t="shared" ca="1" si="55"/>
        <v>5</v>
      </c>
      <c r="AL35" s="111">
        <f t="shared" ca="1" si="56"/>
        <v>7</v>
      </c>
      <c r="AM35" s="111">
        <f t="shared" ca="1" si="57"/>
        <v>9</v>
      </c>
      <c r="AN35" s="111">
        <f t="shared" ca="1" si="58"/>
        <v>11</v>
      </c>
      <c r="AO35" s="111">
        <f t="shared" ca="1" si="59"/>
        <v>13</v>
      </c>
      <c r="AP35" s="111">
        <f t="shared" ca="1" si="60"/>
        <v>15</v>
      </c>
      <c r="AQ35" s="111">
        <f t="shared" ref="AQ35:AR35" ca="1" si="125">IF((IF(AQ$11&lt;=($AE$6*$D$6),ROUNDUP($AG35+(AP$11*$AL$6),0),""))&lt;=$C35,(IF(AQ$11&lt;=($AE$6*$D$6),ROUNDUP($AG35+(AP$11*$AL$6),0),"")),"")</f>
        <v>17</v>
      </c>
      <c r="AR35" s="111">
        <f t="shared" ca="1" si="125"/>
        <v>19</v>
      </c>
      <c r="AS35" s="111" t="str">
        <f t="shared" si="62"/>
        <v/>
      </c>
      <c r="AT35" s="111" t="str">
        <f t="shared" si="63"/>
        <v/>
      </c>
      <c r="AU35" s="111" t="str">
        <f t="shared" si="64"/>
        <v/>
      </c>
      <c r="AV35" s="111" t="str">
        <f t="shared" si="65"/>
        <v/>
      </c>
      <c r="AW35" s="113" t="str">
        <f t="shared" si="66"/>
        <v/>
      </c>
      <c r="AY35" s="117">
        <f t="shared" ca="1" si="71"/>
        <v>3.6489873737721896</v>
      </c>
      <c r="BA35" s="115">
        <f t="shared" ca="1" si="24"/>
        <v>4</v>
      </c>
      <c r="BB35" s="111">
        <f t="shared" ref="BB35:BE35" ca="1" si="126">IF($B35&gt;=$AE$7,(IF(BB$11&lt;=$AE$7,ROUNDUP($AY35+(BA$11*($C35/$AE$7)),0),"")),(IF(BB$11&lt;=$B35,BB$11,"")))</f>
        <v>8</v>
      </c>
      <c r="BC35" s="111">
        <f t="shared" ca="1" si="126"/>
        <v>12</v>
      </c>
      <c r="BD35" s="111">
        <f t="shared" ca="1" si="126"/>
        <v>16</v>
      </c>
      <c r="BE35" s="113">
        <f t="shared" ca="1" si="126"/>
        <v>20</v>
      </c>
    </row>
    <row r="36" spans="1:57" s="66" customFormat="1" x14ac:dyDescent="0.25">
      <c r="A36" s="84" t="s">
        <v>26</v>
      </c>
      <c r="B36" s="85">
        <v>259</v>
      </c>
      <c r="C36" s="73">
        <f t="shared" si="18"/>
        <v>20</v>
      </c>
      <c r="D36" s="83">
        <f t="shared" si="26"/>
        <v>12.95</v>
      </c>
      <c r="E36" s="76">
        <f t="shared" ca="1" si="19"/>
        <v>8.198249766823098</v>
      </c>
      <c r="F36" s="83"/>
      <c r="G36" s="95">
        <f t="shared" ca="1" si="20"/>
        <v>9</v>
      </c>
      <c r="H36" s="96">
        <f t="shared" ref="H36:AD36" ca="1" si="127">IF(H$11&lt;=$C36,ROUNDUP($E36+G$11*$D36,0),"")</f>
        <v>22</v>
      </c>
      <c r="I36" s="96">
        <f t="shared" ca="1" si="127"/>
        <v>35</v>
      </c>
      <c r="J36" s="96">
        <f t="shared" ca="1" si="127"/>
        <v>48</v>
      </c>
      <c r="K36" s="96">
        <f t="shared" ca="1" si="127"/>
        <v>60</v>
      </c>
      <c r="L36" s="96">
        <f t="shared" ca="1" si="127"/>
        <v>73</v>
      </c>
      <c r="M36" s="96">
        <f t="shared" ca="1" si="127"/>
        <v>86</v>
      </c>
      <c r="N36" s="96">
        <f t="shared" ca="1" si="127"/>
        <v>99</v>
      </c>
      <c r="O36" s="96">
        <f t="shared" ca="1" si="127"/>
        <v>112</v>
      </c>
      <c r="P36" s="96">
        <f t="shared" ca="1" si="127"/>
        <v>125</v>
      </c>
      <c r="Q36" s="96">
        <f t="shared" ca="1" si="127"/>
        <v>138</v>
      </c>
      <c r="R36" s="96">
        <f t="shared" ca="1" si="127"/>
        <v>151</v>
      </c>
      <c r="S36" s="96">
        <f t="shared" ca="1" si="127"/>
        <v>164</v>
      </c>
      <c r="T36" s="96">
        <f t="shared" ca="1" si="127"/>
        <v>177</v>
      </c>
      <c r="U36" s="96">
        <f t="shared" ca="1" si="127"/>
        <v>190</v>
      </c>
      <c r="V36" s="96">
        <f t="shared" ca="1" si="127"/>
        <v>203</v>
      </c>
      <c r="W36" s="96">
        <f t="shared" ca="1" si="127"/>
        <v>216</v>
      </c>
      <c r="X36" s="96">
        <f t="shared" ca="1" si="127"/>
        <v>229</v>
      </c>
      <c r="Y36" s="96">
        <f t="shared" ca="1" si="127"/>
        <v>242</v>
      </c>
      <c r="Z36" s="96">
        <f t="shared" ca="1" si="127"/>
        <v>255</v>
      </c>
      <c r="AA36" s="96" t="str">
        <f t="shared" si="127"/>
        <v/>
      </c>
      <c r="AB36" s="96" t="str">
        <f t="shared" si="127"/>
        <v/>
      </c>
      <c r="AC36" s="96" t="str">
        <f t="shared" si="127"/>
        <v/>
      </c>
      <c r="AD36" s="96" t="str">
        <f t="shared" si="127"/>
        <v/>
      </c>
      <c r="AE36" s="97" t="str">
        <f t="shared" si="2"/>
        <v/>
      </c>
      <c r="AG36" s="117">
        <f t="shared" ca="1" si="69"/>
        <v>0.53633826810688801</v>
      </c>
      <c r="AI36" s="115">
        <f t="shared" ca="1" si="4"/>
        <v>1</v>
      </c>
      <c r="AJ36" s="111">
        <f t="shared" ca="1" si="54"/>
        <v>3</v>
      </c>
      <c r="AK36" s="111">
        <f t="shared" ca="1" si="55"/>
        <v>5</v>
      </c>
      <c r="AL36" s="111">
        <f t="shared" ca="1" si="56"/>
        <v>7</v>
      </c>
      <c r="AM36" s="111">
        <f t="shared" ca="1" si="57"/>
        <v>9</v>
      </c>
      <c r="AN36" s="111">
        <f t="shared" ca="1" si="58"/>
        <v>11</v>
      </c>
      <c r="AO36" s="111">
        <f t="shared" ca="1" si="59"/>
        <v>13</v>
      </c>
      <c r="AP36" s="111">
        <f t="shared" ca="1" si="60"/>
        <v>15</v>
      </c>
      <c r="AQ36" s="111">
        <f t="shared" ref="AQ36:AR36" ca="1" si="128">IF((IF(AQ$11&lt;=($AE$6*$D$6),ROUNDUP($AG36+(AP$11*$AL$6),0),""))&lt;=$C36,(IF(AQ$11&lt;=($AE$6*$D$6),ROUNDUP($AG36+(AP$11*$AL$6),0),"")),"")</f>
        <v>17</v>
      </c>
      <c r="AR36" s="111">
        <f t="shared" ca="1" si="128"/>
        <v>19</v>
      </c>
      <c r="AS36" s="111" t="str">
        <f t="shared" si="62"/>
        <v/>
      </c>
      <c r="AT36" s="111" t="str">
        <f t="shared" si="63"/>
        <v/>
      </c>
      <c r="AU36" s="111" t="str">
        <f t="shared" si="64"/>
        <v/>
      </c>
      <c r="AV36" s="111" t="str">
        <f t="shared" si="65"/>
        <v/>
      </c>
      <c r="AW36" s="113" t="str">
        <f t="shared" si="66"/>
        <v/>
      </c>
      <c r="AY36" s="117">
        <f t="shared" ca="1" si="71"/>
        <v>2.3971897869067011</v>
      </c>
      <c r="BA36" s="115">
        <f t="shared" ca="1" si="24"/>
        <v>3</v>
      </c>
      <c r="BB36" s="111">
        <f t="shared" ref="BB36:BE36" ca="1" si="129">IF($B36&gt;=$AE$7,(IF(BB$11&lt;=$AE$7,ROUNDUP($AY36+(BA$11*($C36/$AE$7)),0),"")),(IF(BB$11&lt;=$B36,BB$11,"")))</f>
        <v>7</v>
      </c>
      <c r="BC36" s="111">
        <f t="shared" ca="1" si="129"/>
        <v>11</v>
      </c>
      <c r="BD36" s="111">
        <f t="shared" ca="1" si="129"/>
        <v>15</v>
      </c>
      <c r="BE36" s="113">
        <f t="shared" ca="1" si="129"/>
        <v>19</v>
      </c>
    </row>
    <row r="37" spans="1:57" s="66" customFormat="1" x14ac:dyDescent="0.25">
      <c r="A37" s="84" t="s">
        <v>27</v>
      </c>
      <c r="B37" s="85">
        <v>194</v>
      </c>
      <c r="C37" s="73">
        <f t="shared" si="18"/>
        <v>20</v>
      </c>
      <c r="D37" s="83">
        <f t="shared" si="26"/>
        <v>9.6999999999999993</v>
      </c>
      <c r="E37" s="76">
        <f t="shared" ca="1" si="19"/>
        <v>2.7164370071017521</v>
      </c>
      <c r="F37" s="83"/>
      <c r="G37" s="95">
        <f t="shared" ca="1" si="20"/>
        <v>3</v>
      </c>
      <c r="H37" s="96">
        <f t="shared" ref="H37:AD37" ca="1" si="130">IF(H$11&lt;=$C37,ROUNDUP($E37+G$11*$D37,0),"")</f>
        <v>13</v>
      </c>
      <c r="I37" s="96">
        <f t="shared" ca="1" si="130"/>
        <v>23</v>
      </c>
      <c r="J37" s="96">
        <f t="shared" ca="1" si="130"/>
        <v>32</v>
      </c>
      <c r="K37" s="96">
        <f t="shared" ca="1" si="130"/>
        <v>42</v>
      </c>
      <c r="L37" s="96">
        <f t="shared" ca="1" si="130"/>
        <v>52</v>
      </c>
      <c r="M37" s="96">
        <f t="shared" ca="1" si="130"/>
        <v>61</v>
      </c>
      <c r="N37" s="96">
        <f t="shared" ca="1" si="130"/>
        <v>71</v>
      </c>
      <c r="O37" s="96">
        <f t="shared" ca="1" si="130"/>
        <v>81</v>
      </c>
      <c r="P37" s="96">
        <f t="shared" ca="1" si="130"/>
        <v>91</v>
      </c>
      <c r="Q37" s="96">
        <f t="shared" ca="1" si="130"/>
        <v>100</v>
      </c>
      <c r="R37" s="96">
        <f t="shared" ca="1" si="130"/>
        <v>110</v>
      </c>
      <c r="S37" s="96">
        <f t="shared" ca="1" si="130"/>
        <v>120</v>
      </c>
      <c r="T37" s="96">
        <f t="shared" ca="1" si="130"/>
        <v>129</v>
      </c>
      <c r="U37" s="96">
        <f t="shared" ca="1" si="130"/>
        <v>139</v>
      </c>
      <c r="V37" s="96">
        <f t="shared" ca="1" si="130"/>
        <v>149</v>
      </c>
      <c r="W37" s="96">
        <f t="shared" ca="1" si="130"/>
        <v>158</v>
      </c>
      <c r="X37" s="96">
        <f t="shared" ca="1" si="130"/>
        <v>168</v>
      </c>
      <c r="Y37" s="96">
        <f t="shared" ca="1" si="130"/>
        <v>178</v>
      </c>
      <c r="Z37" s="96">
        <f t="shared" ca="1" si="130"/>
        <v>188</v>
      </c>
      <c r="AA37" s="96" t="str">
        <f t="shared" si="130"/>
        <v/>
      </c>
      <c r="AB37" s="96" t="str">
        <f t="shared" si="130"/>
        <v/>
      </c>
      <c r="AC37" s="96" t="str">
        <f t="shared" si="130"/>
        <v/>
      </c>
      <c r="AD37" s="96" t="str">
        <f t="shared" si="130"/>
        <v/>
      </c>
      <c r="AE37" s="97" t="str">
        <f t="shared" si="2"/>
        <v/>
      </c>
      <c r="AG37" s="117">
        <f t="shared" ca="1" si="69"/>
        <v>1.9051117627514755</v>
      </c>
      <c r="AI37" s="115">
        <f t="shared" ca="1" si="4"/>
        <v>2</v>
      </c>
      <c r="AJ37" s="111">
        <f t="shared" ca="1" si="54"/>
        <v>4</v>
      </c>
      <c r="AK37" s="111">
        <f t="shared" ca="1" si="55"/>
        <v>6</v>
      </c>
      <c r="AL37" s="111">
        <f t="shared" ca="1" si="56"/>
        <v>8</v>
      </c>
      <c r="AM37" s="111">
        <f t="shared" ca="1" si="57"/>
        <v>10</v>
      </c>
      <c r="AN37" s="111">
        <f t="shared" ca="1" si="58"/>
        <v>12</v>
      </c>
      <c r="AO37" s="111">
        <f t="shared" ca="1" si="59"/>
        <v>14</v>
      </c>
      <c r="AP37" s="111">
        <f t="shared" ca="1" si="60"/>
        <v>16</v>
      </c>
      <c r="AQ37" s="111">
        <f t="shared" ref="AQ37:AR37" ca="1" si="131">IF((IF(AQ$11&lt;=($AE$6*$D$6),ROUNDUP($AG37+(AP$11*$AL$6),0),""))&lt;=$C37,(IF(AQ$11&lt;=($AE$6*$D$6),ROUNDUP($AG37+(AP$11*$AL$6),0),"")),"")</f>
        <v>18</v>
      </c>
      <c r="AR37" s="111">
        <f t="shared" ca="1" si="131"/>
        <v>20</v>
      </c>
      <c r="AS37" s="111" t="str">
        <f t="shared" si="62"/>
        <v/>
      </c>
      <c r="AT37" s="111" t="str">
        <f t="shared" si="63"/>
        <v/>
      </c>
      <c r="AU37" s="111" t="str">
        <f t="shared" si="64"/>
        <v/>
      </c>
      <c r="AV37" s="111" t="str">
        <f t="shared" si="65"/>
        <v/>
      </c>
      <c r="AW37" s="113" t="str">
        <f t="shared" si="66"/>
        <v/>
      </c>
      <c r="AY37" s="117">
        <f t="shared" ca="1" si="71"/>
        <v>0.7903255138587082</v>
      </c>
      <c r="BA37" s="115">
        <f t="shared" ca="1" si="24"/>
        <v>1</v>
      </c>
      <c r="BB37" s="111">
        <f t="shared" ref="BB37:BE37" ca="1" si="132">IF($B37&gt;=$AE$7,(IF(BB$11&lt;=$AE$7,ROUNDUP($AY37+(BA$11*($C37/$AE$7)),0),"")),(IF(BB$11&lt;=$B37,BB$11,"")))</f>
        <v>5</v>
      </c>
      <c r="BC37" s="111">
        <f t="shared" ca="1" si="132"/>
        <v>9</v>
      </c>
      <c r="BD37" s="111">
        <f t="shared" ca="1" si="132"/>
        <v>13</v>
      </c>
      <c r="BE37" s="113">
        <f t="shared" ca="1" si="132"/>
        <v>17</v>
      </c>
    </row>
    <row r="38" spans="1:57" s="66" customFormat="1" x14ac:dyDescent="0.25">
      <c r="A38" s="84" t="s">
        <v>28</v>
      </c>
      <c r="B38" s="85">
        <v>199</v>
      </c>
      <c r="C38" s="73">
        <f t="shared" si="18"/>
        <v>20</v>
      </c>
      <c r="D38" s="83">
        <f t="shared" si="26"/>
        <v>9.9499999999999993</v>
      </c>
      <c r="E38" s="76">
        <f t="shared" ca="1" si="19"/>
        <v>0.5832356950391917</v>
      </c>
      <c r="F38" s="83"/>
      <c r="G38" s="95">
        <f t="shared" ca="1" si="20"/>
        <v>1</v>
      </c>
      <c r="H38" s="96">
        <f t="shared" ref="H38:AD38" ca="1" si="133">IF(H$11&lt;=$C38,ROUNDUP($E38+G$11*$D38,0),"")</f>
        <v>11</v>
      </c>
      <c r="I38" s="96">
        <f t="shared" ca="1" si="133"/>
        <v>21</v>
      </c>
      <c r="J38" s="96">
        <f t="shared" ca="1" si="133"/>
        <v>31</v>
      </c>
      <c r="K38" s="96">
        <f t="shared" ca="1" si="133"/>
        <v>41</v>
      </c>
      <c r="L38" s="96">
        <f t="shared" ca="1" si="133"/>
        <v>51</v>
      </c>
      <c r="M38" s="96">
        <f t="shared" ca="1" si="133"/>
        <v>61</v>
      </c>
      <c r="N38" s="96">
        <f t="shared" ca="1" si="133"/>
        <v>71</v>
      </c>
      <c r="O38" s="96">
        <f t="shared" ca="1" si="133"/>
        <v>81</v>
      </c>
      <c r="P38" s="96">
        <f t="shared" ca="1" si="133"/>
        <v>91</v>
      </c>
      <c r="Q38" s="96">
        <f t="shared" ca="1" si="133"/>
        <v>101</v>
      </c>
      <c r="R38" s="96">
        <f t="shared" ca="1" si="133"/>
        <v>111</v>
      </c>
      <c r="S38" s="96">
        <f t="shared" ca="1" si="133"/>
        <v>120</v>
      </c>
      <c r="T38" s="96">
        <f t="shared" ca="1" si="133"/>
        <v>130</v>
      </c>
      <c r="U38" s="96">
        <f t="shared" ca="1" si="133"/>
        <v>140</v>
      </c>
      <c r="V38" s="96">
        <f t="shared" ca="1" si="133"/>
        <v>150</v>
      </c>
      <c r="W38" s="96">
        <f t="shared" ca="1" si="133"/>
        <v>160</v>
      </c>
      <c r="X38" s="96">
        <f t="shared" ca="1" si="133"/>
        <v>170</v>
      </c>
      <c r="Y38" s="96">
        <f t="shared" ca="1" si="133"/>
        <v>180</v>
      </c>
      <c r="Z38" s="96">
        <f t="shared" ca="1" si="133"/>
        <v>190</v>
      </c>
      <c r="AA38" s="96" t="str">
        <f t="shared" si="133"/>
        <v/>
      </c>
      <c r="AB38" s="96" t="str">
        <f t="shared" si="133"/>
        <v/>
      </c>
      <c r="AC38" s="96" t="str">
        <f t="shared" si="133"/>
        <v/>
      </c>
      <c r="AD38" s="96" t="str">
        <f t="shared" si="133"/>
        <v/>
      </c>
      <c r="AE38" s="97" t="str">
        <f t="shared" si="2"/>
        <v/>
      </c>
      <c r="AG38" s="117">
        <f t="shared" ca="1" si="69"/>
        <v>1.7248125397730394</v>
      </c>
      <c r="AI38" s="115">
        <f t="shared" ca="1" si="4"/>
        <v>2</v>
      </c>
      <c r="AJ38" s="111">
        <f t="shared" ca="1" si="54"/>
        <v>4</v>
      </c>
      <c r="AK38" s="111">
        <f t="shared" ca="1" si="55"/>
        <v>6</v>
      </c>
      <c r="AL38" s="111">
        <f t="shared" ca="1" si="56"/>
        <v>8</v>
      </c>
      <c r="AM38" s="111">
        <f t="shared" ca="1" si="57"/>
        <v>10</v>
      </c>
      <c r="AN38" s="111">
        <f t="shared" ca="1" si="58"/>
        <v>12</v>
      </c>
      <c r="AO38" s="111">
        <f t="shared" ca="1" si="59"/>
        <v>14</v>
      </c>
      <c r="AP38" s="111">
        <f t="shared" ca="1" si="60"/>
        <v>16</v>
      </c>
      <c r="AQ38" s="111">
        <f t="shared" ref="AQ38:AR38" ca="1" si="134">IF((IF(AQ$11&lt;=($AE$6*$D$6),ROUNDUP($AG38+(AP$11*$AL$6),0),""))&lt;=$C38,(IF(AQ$11&lt;=($AE$6*$D$6),ROUNDUP($AG38+(AP$11*$AL$6),0),"")),"")</f>
        <v>18</v>
      </c>
      <c r="AR38" s="111">
        <f t="shared" ca="1" si="134"/>
        <v>20</v>
      </c>
      <c r="AS38" s="111" t="str">
        <f t="shared" si="62"/>
        <v/>
      </c>
      <c r="AT38" s="111" t="str">
        <f t="shared" si="63"/>
        <v/>
      </c>
      <c r="AU38" s="111" t="str">
        <f t="shared" si="64"/>
        <v/>
      </c>
      <c r="AV38" s="111" t="str">
        <f t="shared" si="65"/>
        <v/>
      </c>
      <c r="AW38" s="113" t="str">
        <f t="shared" si="66"/>
        <v/>
      </c>
      <c r="AY38" s="117">
        <f t="shared" ca="1" si="71"/>
        <v>1.9350919516083649</v>
      </c>
      <c r="BA38" s="115">
        <f t="shared" ca="1" si="24"/>
        <v>2</v>
      </c>
      <c r="BB38" s="111">
        <f t="shared" ref="BB38:BE38" ca="1" si="135">IF($B38&gt;=$AE$7,(IF(BB$11&lt;=$AE$7,ROUNDUP($AY38+(BA$11*($C38/$AE$7)),0),"")),(IF(BB$11&lt;=$B38,BB$11,"")))</f>
        <v>6</v>
      </c>
      <c r="BC38" s="111">
        <f t="shared" ca="1" si="135"/>
        <v>10</v>
      </c>
      <c r="BD38" s="111">
        <f t="shared" ca="1" si="135"/>
        <v>14</v>
      </c>
      <c r="BE38" s="113">
        <f t="shared" ca="1" si="135"/>
        <v>18</v>
      </c>
    </row>
    <row r="39" spans="1:57" s="66" customFormat="1" x14ac:dyDescent="0.25">
      <c r="A39" s="84" t="s">
        <v>29</v>
      </c>
      <c r="B39" s="85">
        <v>182</v>
      </c>
      <c r="C39" s="73">
        <f t="shared" si="18"/>
        <v>20</v>
      </c>
      <c r="D39" s="83">
        <f t="shared" si="26"/>
        <v>9.1</v>
      </c>
      <c r="E39" s="76">
        <f t="shared" ca="1" si="19"/>
        <v>4.8530481774228109</v>
      </c>
      <c r="F39" s="83"/>
      <c r="G39" s="95">
        <f t="shared" ca="1" si="20"/>
        <v>5</v>
      </c>
      <c r="H39" s="96">
        <f t="shared" ref="H39:AD39" ca="1" si="136">IF(H$11&lt;=$C39,ROUNDUP($E39+G$11*$D39,0),"")</f>
        <v>14</v>
      </c>
      <c r="I39" s="96">
        <f t="shared" ca="1" si="136"/>
        <v>24</v>
      </c>
      <c r="J39" s="96">
        <f t="shared" ca="1" si="136"/>
        <v>33</v>
      </c>
      <c r="K39" s="96">
        <f t="shared" ca="1" si="136"/>
        <v>42</v>
      </c>
      <c r="L39" s="96">
        <f t="shared" ca="1" si="136"/>
        <v>51</v>
      </c>
      <c r="M39" s="96">
        <f t="shared" ca="1" si="136"/>
        <v>60</v>
      </c>
      <c r="N39" s="96">
        <f t="shared" ca="1" si="136"/>
        <v>69</v>
      </c>
      <c r="O39" s="96">
        <f t="shared" ca="1" si="136"/>
        <v>78</v>
      </c>
      <c r="P39" s="96">
        <f t="shared" ca="1" si="136"/>
        <v>87</v>
      </c>
      <c r="Q39" s="96">
        <f t="shared" ca="1" si="136"/>
        <v>96</v>
      </c>
      <c r="R39" s="96">
        <f t="shared" ca="1" si="136"/>
        <v>105</v>
      </c>
      <c r="S39" s="96">
        <f t="shared" ca="1" si="136"/>
        <v>115</v>
      </c>
      <c r="T39" s="96">
        <f t="shared" ca="1" si="136"/>
        <v>124</v>
      </c>
      <c r="U39" s="96">
        <f t="shared" ca="1" si="136"/>
        <v>133</v>
      </c>
      <c r="V39" s="96">
        <f t="shared" ca="1" si="136"/>
        <v>142</v>
      </c>
      <c r="W39" s="96">
        <f t="shared" ca="1" si="136"/>
        <v>151</v>
      </c>
      <c r="X39" s="96">
        <f t="shared" ca="1" si="136"/>
        <v>160</v>
      </c>
      <c r="Y39" s="96">
        <f t="shared" ca="1" si="136"/>
        <v>169</v>
      </c>
      <c r="Z39" s="96">
        <f t="shared" ca="1" si="136"/>
        <v>178</v>
      </c>
      <c r="AA39" s="96" t="str">
        <f t="shared" si="136"/>
        <v/>
      </c>
      <c r="AB39" s="96" t="str">
        <f t="shared" si="136"/>
        <v/>
      </c>
      <c r="AC39" s="96" t="str">
        <f t="shared" si="136"/>
        <v/>
      </c>
      <c r="AD39" s="96" t="str">
        <f t="shared" si="136"/>
        <v/>
      </c>
      <c r="AE39" s="97" t="str">
        <f t="shared" si="2"/>
        <v/>
      </c>
      <c r="AG39" s="117">
        <f t="shared" ca="1" si="69"/>
        <v>0.51768433701063166</v>
      </c>
      <c r="AI39" s="115">
        <f t="shared" ca="1" si="4"/>
        <v>1</v>
      </c>
      <c r="AJ39" s="111">
        <f t="shared" ca="1" si="54"/>
        <v>3</v>
      </c>
      <c r="AK39" s="111">
        <f t="shared" ca="1" si="55"/>
        <v>5</v>
      </c>
      <c r="AL39" s="111">
        <f t="shared" ca="1" si="56"/>
        <v>7</v>
      </c>
      <c r="AM39" s="111">
        <f t="shared" ca="1" si="57"/>
        <v>9</v>
      </c>
      <c r="AN39" s="111">
        <f t="shared" ca="1" si="58"/>
        <v>11</v>
      </c>
      <c r="AO39" s="111">
        <f t="shared" ca="1" si="59"/>
        <v>13</v>
      </c>
      <c r="AP39" s="111">
        <f t="shared" ca="1" si="60"/>
        <v>15</v>
      </c>
      <c r="AQ39" s="111">
        <f t="shared" ref="AQ39:AR39" ca="1" si="137">IF((IF(AQ$11&lt;=($AE$6*$D$6),ROUNDUP($AG39+(AP$11*$AL$6),0),""))&lt;=$C39,(IF(AQ$11&lt;=($AE$6*$D$6),ROUNDUP($AG39+(AP$11*$AL$6),0),"")),"")</f>
        <v>17</v>
      </c>
      <c r="AR39" s="111">
        <f t="shared" ca="1" si="137"/>
        <v>19</v>
      </c>
      <c r="AS39" s="111" t="str">
        <f t="shared" si="62"/>
        <v/>
      </c>
      <c r="AT39" s="111" t="str">
        <f t="shared" si="63"/>
        <v/>
      </c>
      <c r="AU39" s="111" t="str">
        <f t="shared" si="64"/>
        <v/>
      </c>
      <c r="AV39" s="111" t="str">
        <f t="shared" si="65"/>
        <v/>
      </c>
      <c r="AW39" s="113" t="str">
        <f t="shared" si="66"/>
        <v/>
      </c>
      <c r="AY39" s="117">
        <f t="shared" ca="1" si="71"/>
        <v>3.5951140395688004</v>
      </c>
      <c r="BA39" s="115">
        <f t="shared" ca="1" si="24"/>
        <v>4</v>
      </c>
      <c r="BB39" s="111">
        <f t="shared" ref="BB39:BE39" ca="1" si="138">IF($B39&gt;=$AE$7,(IF(BB$11&lt;=$AE$7,ROUNDUP($AY39+(BA$11*($C39/$AE$7)),0),"")),(IF(BB$11&lt;=$B39,BB$11,"")))</f>
        <v>8</v>
      </c>
      <c r="BC39" s="111">
        <f t="shared" ca="1" si="138"/>
        <v>12</v>
      </c>
      <c r="BD39" s="111">
        <f t="shared" ca="1" si="138"/>
        <v>16</v>
      </c>
      <c r="BE39" s="113">
        <f t="shared" ca="1" si="138"/>
        <v>20</v>
      </c>
    </row>
    <row r="40" spans="1:57" s="66" customFormat="1" x14ac:dyDescent="0.25">
      <c r="A40" s="84" t="s">
        <v>30</v>
      </c>
      <c r="B40" s="85">
        <v>125</v>
      </c>
      <c r="C40" s="73">
        <f t="shared" si="18"/>
        <v>20</v>
      </c>
      <c r="D40" s="83">
        <f t="shared" si="26"/>
        <v>6.25</v>
      </c>
      <c r="E40" s="76">
        <f t="shared" ca="1" si="19"/>
        <v>0.29254057683021639</v>
      </c>
      <c r="F40" s="83"/>
      <c r="G40" s="95">
        <f t="shared" ca="1" si="20"/>
        <v>1</v>
      </c>
      <c r="H40" s="96">
        <f t="shared" ref="H40:AD40" ca="1" si="139">IF(H$11&lt;=$C40,ROUNDUP($E40+G$11*$D40,0),"")</f>
        <v>7</v>
      </c>
      <c r="I40" s="96">
        <f t="shared" ca="1" si="139"/>
        <v>13</v>
      </c>
      <c r="J40" s="96">
        <f t="shared" ca="1" si="139"/>
        <v>20</v>
      </c>
      <c r="K40" s="96">
        <f t="shared" ca="1" si="139"/>
        <v>26</v>
      </c>
      <c r="L40" s="96">
        <f t="shared" ca="1" si="139"/>
        <v>32</v>
      </c>
      <c r="M40" s="96">
        <f t="shared" ca="1" si="139"/>
        <v>38</v>
      </c>
      <c r="N40" s="96">
        <f t="shared" ca="1" si="139"/>
        <v>45</v>
      </c>
      <c r="O40" s="96">
        <f t="shared" ca="1" si="139"/>
        <v>51</v>
      </c>
      <c r="P40" s="96">
        <f t="shared" ca="1" si="139"/>
        <v>57</v>
      </c>
      <c r="Q40" s="96">
        <f t="shared" ca="1" si="139"/>
        <v>63</v>
      </c>
      <c r="R40" s="96">
        <f t="shared" ca="1" si="139"/>
        <v>70</v>
      </c>
      <c r="S40" s="96">
        <f t="shared" ca="1" si="139"/>
        <v>76</v>
      </c>
      <c r="T40" s="96">
        <f t="shared" ca="1" si="139"/>
        <v>82</v>
      </c>
      <c r="U40" s="96">
        <f t="shared" ca="1" si="139"/>
        <v>88</v>
      </c>
      <c r="V40" s="96">
        <f t="shared" ca="1" si="139"/>
        <v>95</v>
      </c>
      <c r="W40" s="96">
        <f t="shared" ca="1" si="139"/>
        <v>101</v>
      </c>
      <c r="X40" s="96">
        <f t="shared" ca="1" si="139"/>
        <v>107</v>
      </c>
      <c r="Y40" s="96">
        <f t="shared" ca="1" si="139"/>
        <v>113</v>
      </c>
      <c r="Z40" s="96">
        <f t="shared" ca="1" si="139"/>
        <v>120</v>
      </c>
      <c r="AA40" s="96" t="str">
        <f t="shared" si="139"/>
        <v/>
      </c>
      <c r="AB40" s="96" t="str">
        <f t="shared" si="139"/>
        <v/>
      </c>
      <c r="AC40" s="96" t="str">
        <f t="shared" si="139"/>
        <v/>
      </c>
      <c r="AD40" s="96" t="str">
        <f t="shared" si="139"/>
        <v/>
      </c>
      <c r="AE40" s="97" t="str">
        <f t="shared" si="2"/>
        <v/>
      </c>
      <c r="AG40" s="117">
        <f t="shared" ca="1" si="69"/>
        <v>1.1778912175548224</v>
      </c>
      <c r="AI40" s="115">
        <f t="shared" ca="1" si="4"/>
        <v>2</v>
      </c>
      <c r="AJ40" s="111">
        <f t="shared" ca="1" si="54"/>
        <v>4</v>
      </c>
      <c r="AK40" s="111">
        <f t="shared" ca="1" si="55"/>
        <v>6</v>
      </c>
      <c r="AL40" s="111">
        <f t="shared" ca="1" si="56"/>
        <v>8</v>
      </c>
      <c r="AM40" s="111">
        <f t="shared" ca="1" si="57"/>
        <v>10</v>
      </c>
      <c r="AN40" s="111">
        <f t="shared" ca="1" si="58"/>
        <v>12</v>
      </c>
      <c r="AO40" s="111">
        <f t="shared" ca="1" si="59"/>
        <v>14</v>
      </c>
      <c r="AP40" s="111">
        <f t="shared" ca="1" si="60"/>
        <v>16</v>
      </c>
      <c r="AQ40" s="111">
        <f t="shared" ref="AQ40:AR40" ca="1" si="140">IF((IF(AQ$11&lt;=($AE$6*$D$6),ROUNDUP($AG40+(AP$11*$AL$6),0),""))&lt;=$C40,(IF(AQ$11&lt;=($AE$6*$D$6),ROUNDUP($AG40+(AP$11*$AL$6),0),"")),"")</f>
        <v>18</v>
      </c>
      <c r="AR40" s="111">
        <f t="shared" ca="1" si="140"/>
        <v>20</v>
      </c>
      <c r="AS40" s="111" t="str">
        <f t="shared" si="62"/>
        <v/>
      </c>
      <c r="AT40" s="111" t="str">
        <f t="shared" si="63"/>
        <v/>
      </c>
      <c r="AU40" s="111" t="str">
        <f t="shared" si="64"/>
        <v/>
      </c>
      <c r="AV40" s="111" t="str">
        <f t="shared" si="65"/>
        <v/>
      </c>
      <c r="AW40" s="113" t="str">
        <f t="shared" si="66"/>
        <v/>
      </c>
      <c r="AY40" s="117">
        <f t="shared" ca="1" si="71"/>
        <v>2.533973220614107</v>
      </c>
      <c r="BA40" s="115">
        <f t="shared" ca="1" si="24"/>
        <v>3</v>
      </c>
      <c r="BB40" s="111">
        <f t="shared" ref="BB40:BE40" ca="1" si="141">IF($B40&gt;=$AE$7,(IF(BB$11&lt;=$AE$7,ROUNDUP($AY40+(BA$11*($C40/$AE$7)),0),"")),(IF(BB$11&lt;=$B40,BB$11,"")))</f>
        <v>7</v>
      </c>
      <c r="BC40" s="111">
        <f t="shared" ca="1" si="141"/>
        <v>11</v>
      </c>
      <c r="BD40" s="111">
        <f t="shared" ca="1" si="141"/>
        <v>15</v>
      </c>
      <c r="BE40" s="113">
        <f t="shared" ca="1" si="141"/>
        <v>19</v>
      </c>
    </row>
    <row r="41" spans="1:57" s="66" customFormat="1" x14ac:dyDescent="0.25">
      <c r="A41" s="84" t="s">
        <v>31</v>
      </c>
      <c r="B41" s="85">
        <v>211</v>
      </c>
      <c r="C41" s="73">
        <f t="shared" si="18"/>
        <v>20</v>
      </c>
      <c r="D41" s="83">
        <f t="shared" si="26"/>
        <v>10.55</v>
      </c>
      <c r="E41" s="76">
        <f t="shared" ca="1" si="19"/>
        <v>0.53543795032828334</v>
      </c>
      <c r="F41" s="83"/>
      <c r="G41" s="95">
        <f t="shared" ca="1" si="20"/>
        <v>1</v>
      </c>
      <c r="H41" s="96">
        <f t="shared" ref="H41:AD41" ca="1" si="142">IF(H$11&lt;=$C41,ROUNDUP($E41+G$11*$D41,0),"")</f>
        <v>12</v>
      </c>
      <c r="I41" s="96">
        <f t="shared" ca="1" si="142"/>
        <v>22</v>
      </c>
      <c r="J41" s="96">
        <f t="shared" ca="1" si="142"/>
        <v>33</v>
      </c>
      <c r="K41" s="96">
        <f t="shared" ca="1" si="142"/>
        <v>43</v>
      </c>
      <c r="L41" s="96">
        <f t="shared" ca="1" si="142"/>
        <v>54</v>
      </c>
      <c r="M41" s="96">
        <f t="shared" ca="1" si="142"/>
        <v>64</v>
      </c>
      <c r="N41" s="96">
        <f t="shared" ca="1" si="142"/>
        <v>75</v>
      </c>
      <c r="O41" s="96">
        <f t="shared" ca="1" si="142"/>
        <v>85</v>
      </c>
      <c r="P41" s="96">
        <f t="shared" ca="1" si="142"/>
        <v>96</v>
      </c>
      <c r="Q41" s="96">
        <f t="shared" ca="1" si="142"/>
        <v>107</v>
      </c>
      <c r="R41" s="96">
        <f t="shared" ca="1" si="142"/>
        <v>117</v>
      </c>
      <c r="S41" s="96">
        <f t="shared" ca="1" si="142"/>
        <v>128</v>
      </c>
      <c r="T41" s="96">
        <f t="shared" ca="1" si="142"/>
        <v>138</v>
      </c>
      <c r="U41" s="96">
        <f t="shared" ca="1" si="142"/>
        <v>149</v>
      </c>
      <c r="V41" s="96">
        <f t="shared" ca="1" si="142"/>
        <v>159</v>
      </c>
      <c r="W41" s="96">
        <f t="shared" ca="1" si="142"/>
        <v>170</v>
      </c>
      <c r="X41" s="96">
        <f t="shared" ca="1" si="142"/>
        <v>180</v>
      </c>
      <c r="Y41" s="96">
        <f t="shared" ca="1" si="142"/>
        <v>191</v>
      </c>
      <c r="Z41" s="96">
        <f t="shared" ca="1" si="142"/>
        <v>201</v>
      </c>
      <c r="AA41" s="96" t="str">
        <f t="shared" si="142"/>
        <v/>
      </c>
      <c r="AB41" s="96" t="str">
        <f t="shared" si="142"/>
        <v/>
      </c>
      <c r="AC41" s="96" t="str">
        <f t="shared" si="142"/>
        <v/>
      </c>
      <c r="AD41" s="96" t="str">
        <f t="shared" si="142"/>
        <v/>
      </c>
      <c r="AE41" s="97" t="str">
        <f t="shared" si="2"/>
        <v/>
      </c>
      <c r="AG41" s="117">
        <f t="shared" ca="1" si="69"/>
        <v>0.20361117177576871</v>
      </c>
      <c r="AI41" s="115">
        <f t="shared" ca="1" si="4"/>
        <v>1</v>
      </c>
      <c r="AJ41" s="111">
        <f t="shared" ca="1" si="54"/>
        <v>3</v>
      </c>
      <c r="AK41" s="111">
        <f t="shared" ca="1" si="55"/>
        <v>5</v>
      </c>
      <c r="AL41" s="111">
        <f t="shared" ca="1" si="56"/>
        <v>7</v>
      </c>
      <c r="AM41" s="111">
        <f t="shared" ca="1" si="57"/>
        <v>9</v>
      </c>
      <c r="AN41" s="111">
        <f t="shared" ca="1" si="58"/>
        <v>11</v>
      </c>
      <c r="AO41" s="111">
        <f t="shared" ca="1" si="59"/>
        <v>13</v>
      </c>
      <c r="AP41" s="111">
        <f t="shared" ca="1" si="60"/>
        <v>15</v>
      </c>
      <c r="AQ41" s="111">
        <f t="shared" ref="AQ41:AR41" ca="1" si="143">IF((IF(AQ$11&lt;=($AE$6*$D$6),ROUNDUP($AG41+(AP$11*$AL$6),0),""))&lt;=$C41,(IF(AQ$11&lt;=($AE$6*$D$6),ROUNDUP($AG41+(AP$11*$AL$6),0),"")),"")</f>
        <v>17</v>
      </c>
      <c r="AR41" s="111">
        <f t="shared" ca="1" si="143"/>
        <v>19</v>
      </c>
      <c r="AS41" s="111" t="str">
        <f t="shared" si="62"/>
        <v/>
      </c>
      <c r="AT41" s="111" t="str">
        <f t="shared" si="63"/>
        <v/>
      </c>
      <c r="AU41" s="111" t="str">
        <f t="shared" si="64"/>
        <v/>
      </c>
      <c r="AV41" s="111" t="str">
        <f t="shared" si="65"/>
        <v/>
      </c>
      <c r="AW41" s="113" t="str">
        <f t="shared" si="66"/>
        <v/>
      </c>
      <c r="AY41" s="117">
        <f t="shared" ca="1" si="71"/>
        <v>3.581120739135796</v>
      </c>
      <c r="BA41" s="115">
        <f t="shared" ca="1" si="24"/>
        <v>4</v>
      </c>
      <c r="BB41" s="111">
        <f t="shared" ref="BB41:BE41" ca="1" si="144">IF($B41&gt;=$AE$7,(IF(BB$11&lt;=$AE$7,ROUNDUP($AY41+(BA$11*($C41/$AE$7)),0),"")),(IF(BB$11&lt;=$B41,BB$11,"")))</f>
        <v>8</v>
      </c>
      <c r="BC41" s="111">
        <f t="shared" ca="1" si="144"/>
        <v>12</v>
      </c>
      <c r="BD41" s="111">
        <f t="shared" ca="1" si="144"/>
        <v>16</v>
      </c>
      <c r="BE41" s="113">
        <f t="shared" ca="1" si="144"/>
        <v>20</v>
      </c>
    </row>
    <row r="42" spans="1:57" s="66" customFormat="1" x14ac:dyDescent="0.25">
      <c r="A42" s="84" t="s">
        <v>32</v>
      </c>
      <c r="B42" s="85">
        <v>224</v>
      </c>
      <c r="C42" s="73">
        <f t="shared" si="18"/>
        <v>20</v>
      </c>
      <c r="D42" s="83">
        <f t="shared" si="26"/>
        <v>11.2</v>
      </c>
      <c r="E42" s="76">
        <f t="shared" ca="1" si="19"/>
        <v>5.5392497174973263</v>
      </c>
      <c r="F42" s="83"/>
      <c r="G42" s="95">
        <f t="shared" ca="1" si="20"/>
        <v>6</v>
      </c>
      <c r="H42" s="96">
        <f t="shared" ref="H42:AD42" ca="1" si="145">IF(H$11&lt;=$C42,ROUNDUP($E42+G$11*$D42,0),"")</f>
        <v>17</v>
      </c>
      <c r="I42" s="96">
        <f t="shared" ca="1" si="145"/>
        <v>28</v>
      </c>
      <c r="J42" s="96">
        <f t="shared" ca="1" si="145"/>
        <v>40</v>
      </c>
      <c r="K42" s="96">
        <f t="shared" ca="1" si="145"/>
        <v>51</v>
      </c>
      <c r="L42" s="96">
        <f t="shared" ca="1" si="145"/>
        <v>62</v>
      </c>
      <c r="M42" s="96">
        <f t="shared" ca="1" si="145"/>
        <v>73</v>
      </c>
      <c r="N42" s="96">
        <f t="shared" ca="1" si="145"/>
        <v>84</v>
      </c>
      <c r="O42" s="96">
        <f t="shared" ca="1" si="145"/>
        <v>96</v>
      </c>
      <c r="P42" s="96">
        <f t="shared" ca="1" si="145"/>
        <v>107</v>
      </c>
      <c r="Q42" s="96">
        <f t="shared" ca="1" si="145"/>
        <v>118</v>
      </c>
      <c r="R42" s="96">
        <f t="shared" ca="1" si="145"/>
        <v>129</v>
      </c>
      <c r="S42" s="96">
        <f t="shared" ca="1" si="145"/>
        <v>140</v>
      </c>
      <c r="T42" s="96">
        <f t="shared" ca="1" si="145"/>
        <v>152</v>
      </c>
      <c r="U42" s="96">
        <f t="shared" ca="1" si="145"/>
        <v>163</v>
      </c>
      <c r="V42" s="96">
        <f t="shared" ca="1" si="145"/>
        <v>174</v>
      </c>
      <c r="W42" s="96">
        <f t="shared" ca="1" si="145"/>
        <v>185</v>
      </c>
      <c r="X42" s="96">
        <f t="shared" ca="1" si="145"/>
        <v>196</v>
      </c>
      <c r="Y42" s="96">
        <f t="shared" ca="1" si="145"/>
        <v>208</v>
      </c>
      <c r="Z42" s="96">
        <f t="shared" ca="1" si="145"/>
        <v>219</v>
      </c>
      <c r="AA42" s="96" t="str">
        <f t="shared" si="145"/>
        <v/>
      </c>
      <c r="AB42" s="96" t="str">
        <f t="shared" si="145"/>
        <v/>
      </c>
      <c r="AC42" s="96" t="str">
        <f t="shared" si="145"/>
        <v/>
      </c>
      <c r="AD42" s="96" t="str">
        <f t="shared" si="145"/>
        <v/>
      </c>
      <c r="AE42" s="97" t="str">
        <f t="shared" si="2"/>
        <v/>
      </c>
      <c r="AG42" s="117">
        <f t="shared" ca="1" si="69"/>
        <v>1.6160024925509668</v>
      </c>
      <c r="AI42" s="115">
        <f t="shared" ca="1" si="4"/>
        <v>2</v>
      </c>
      <c r="AJ42" s="111">
        <f t="shared" ca="1" si="54"/>
        <v>4</v>
      </c>
      <c r="AK42" s="111">
        <f t="shared" ca="1" si="55"/>
        <v>6</v>
      </c>
      <c r="AL42" s="111">
        <f t="shared" ca="1" si="56"/>
        <v>8</v>
      </c>
      <c r="AM42" s="111">
        <f t="shared" ca="1" si="57"/>
        <v>10</v>
      </c>
      <c r="AN42" s="111">
        <f t="shared" ca="1" si="58"/>
        <v>12</v>
      </c>
      <c r="AO42" s="111">
        <f t="shared" ca="1" si="59"/>
        <v>14</v>
      </c>
      <c r="AP42" s="111">
        <f t="shared" ca="1" si="60"/>
        <v>16</v>
      </c>
      <c r="AQ42" s="111">
        <f t="shared" ref="AQ42:AR42" ca="1" si="146">IF((IF(AQ$11&lt;=($AE$6*$D$6),ROUNDUP($AG42+(AP$11*$AL$6),0),""))&lt;=$C42,(IF(AQ$11&lt;=($AE$6*$D$6),ROUNDUP($AG42+(AP$11*$AL$6),0),"")),"")</f>
        <v>18</v>
      </c>
      <c r="AR42" s="111">
        <f t="shared" ca="1" si="146"/>
        <v>20</v>
      </c>
      <c r="AS42" s="111" t="str">
        <f t="shared" si="62"/>
        <v/>
      </c>
      <c r="AT42" s="111" t="str">
        <f t="shared" si="63"/>
        <v/>
      </c>
      <c r="AU42" s="111" t="str">
        <f t="shared" si="64"/>
        <v/>
      </c>
      <c r="AV42" s="111" t="str">
        <f t="shared" si="65"/>
        <v/>
      </c>
      <c r="AW42" s="113" t="str">
        <f t="shared" si="66"/>
        <v/>
      </c>
      <c r="AY42" s="117">
        <f t="shared" ca="1" si="71"/>
        <v>2.7795708683849916</v>
      </c>
      <c r="BA42" s="115">
        <f t="shared" ca="1" si="24"/>
        <v>3</v>
      </c>
      <c r="BB42" s="111">
        <f t="shared" ref="BB42:BE42" ca="1" si="147">IF($B42&gt;=$AE$7,(IF(BB$11&lt;=$AE$7,ROUNDUP($AY42+(BA$11*($C42/$AE$7)),0),"")),(IF(BB$11&lt;=$B42,BB$11,"")))</f>
        <v>7</v>
      </c>
      <c r="BC42" s="111">
        <f t="shared" ca="1" si="147"/>
        <v>11</v>
      </c>
      <c r="BD42" s="111">
        <f t="shared" ca="1" si="147"/>
        <v>15</v>
      </c>
      <c r="BE42" s="113">
        <f t="shared" ca="1" si="147"/>
        <v>19</v>
      </c>
    </row>
    <row r="43" spans="1:57" s="66" customFormat="1" x14ac:dyDescent="0.25">
      <c r="A43" s="84" t="s">
        <v>33</v>
      </c>
      <c r="B43" s="85">
        <v>185</v>
      </c>
      <c r="C43" s="73">
        <f t="shared" si="18"/>
        <v>20</v>
      </c>
      <c r="D43" s="83">
        <f t="shared" si="26"/>
        <v>9.25</v>
      </c>
      <c r="E43" s="76">
        <f t="shared" ca="1" si="19"/>
        <v>1.1545191728489699</v>
      </c>
      <c r="F43" s="83"/>
      <c r="G43" s="95">
        <f t="shared" ca="1" si="20"/>
        <v>2</v>
      </c>
      <c r="H43" s="96">
        <f t="shared" ref="H43:AD43" ca="1" si="148">IF(H$11&lt;=$C43,ROUNDUP($E43+G$11*$D43,0),"")</f>
        <v>11</v>
      </c>
      <c r="I43" s="96">
        <f t="shared" ca="1" si="148"/>
        <v>20</v>
      </c>
      <c r="J43" s="96">
        <f t="shared" ca="1" si="148"/>
        <v>29</v>
      </c>
      <c r="K43" s="96">
        <f t="shared" ca="1" si="148"/>
        <v>39</v>
      </c>
      <c r="L43" s="96">
        <f t="shared" ca="1" si="148"/>
        <v>48</v>
      </c>
      <c r="M43" s="96">
        <f t="shared" ca="1" si="148"/>
        <v>57</v>
      </c>
      <c r="N43" s="96">
        <f t="shared" ca="1" si="148"/>
        <v>66</v>
      </c>
      <c r="O43" s="96">
        <f t="shared" ca="1" si="148"/>
        <v>76</v>
      </c>
      <c r="P43" s="96">
        <f t="shared" ca="1" si="148"/>
        <v>85</v>
      </c>
      <c r="Q43" s="96">
        <f t="shared" ca="1" si="148"/>
        <v>94</v>
      </c>
      <c r="R43" s="96">
        <f t="shared" ca="1" si="148"/>
        <v>103</v>
      </c>
      <c r="S43" s="96">
        <f t="shared" ca="1" si="148"/>
        <v>113</v>
      </c>
      <c r="T43" s="96">
        <f t="shared" ca="1" si="148"/>
        <v>122</v>
      </c>
      <c r="U43" s="96">
        <f t="shared" ca="1" si="148"/>
        <v>131</v>
      </c>
      <c r="V43" s="96">
        <f t="shared" ca="1" si="148"/>
        <v>140</v>
      </c>
      <c r="W43" s="96">
        <f t="shared" ca="1" si="148"/>
        <v>150</v>
      </c>
      <c r="X43" s="96">
        <f t="shared" ca="1" si="148"/>
        <v>159</v>
      </c>
      <c r="Y43" s="96">
        <f t="shared" ca="1" si="148"/>
        <v>168</v>
      </c>
      <c r="Z43" s="96">
        <f t="shared" ca="1" si="148"/>
        <v>177</v>
      </c>
      <c r="AA43" s="96" t="str">
        <f t="shared" si="148"/>
        <v/>
      </c>
      <c r="AB43" s="96" t="str">
        <f t="shared" si="148"/>
        <v/>
      </c>
      <c r="AC43" s="96" t="str">
        <f t="shared" si="148"/>
        <v/>
      </c>
      <c r="AD43" s="96" t="str">
        <f t="shared" si="148"/>
        <v/>
      </c>
      <c r="AE43" s="97" t="str">
        <f t="shared" si="2"/>
        <v/>
      </c>
      <c r="AG43" s="117">
        <f t="shared" ca="1" si="69"/>
        <v>0.77289332274834632</v>
      </c>
      <c r="AI43" s="115">
        <f t="shared" ca="1" si="4"/>
        <v>1</v>
      </c>
      <c r="AJ43" s="111">
        <f t="shared" ca="1" si="54"/>
        <v>3</v>
      </c>
      <c r="AK43" s="111">
        <f t="shared" ca="1" si="55"/>
        <v>5</v>
      </c>
      <c r="AL43" s="111">
        <f t="shared" ca="1" si="56"/>
        <v>7</v>
      </c>
      <c r="AM43" s="111">
        <f t="shared" ca="1" si="57"/>
        <v>9</v>
      </c>
      <c r="AN43" s="111">
        <f t="shared" ca="1" si="58"/>
        <v>11</v>
      </c>
      <c r="AO43" s="111">
        <f t="shared" ca="1" si="59"/>
        <v>13</v>
      </c>
      <c r="AP43" s="111">
        <f t="shared" ca="1" si="60"/>
        <v>15</v>
      </c>
      <c r="AQ43" s="111">
        <f t="shared" ref="AQ43:AR43" ca="1" si="149">IF((IF(AQ$11&lt;=($AE$6*$D$6),ROUNDUP($AG43+(AP$11*$AL$6),0),""))&lt;=$C43,(IF(AQ$11&lt;=($AE$6*$D$6),ROUNDUP($AG43+(AP$11*$AL$6),0),"")),"")</f>
        <v>17</v>
      </c>
      <c r="AR43" s="111">
        <f t="shared" ca="1" si="149"/>
        <v>19</v>
      </c>
      <c r="AS43" s="111" t="str">
        <f t="shared" si="62"/>
        <v/>
      </c>
      <c r="AT43" s="111" t="str">
        <f t="shared" si="63"/>
        <v/>
      </c>
      <c r="AU43" s="111" t="str">
        <f t="shared" si="64"/>
        <v/>
      </c>
      <c r="AV43" s="111" t="str">
        <f t="shared" si="65"/>
        <v/>
      </c>
      <c r="AW43" s="113" t="str">
        <f t="shared" si="66"/>
        <v/>
      </c>
      <c r="AY43" s="117">
        <f t="shared" ca="1" si="71"/>
        <v>1.2589511339771646</v>
      </c>
      <c r="BA43" s="115">
        <f t="shared" ca="1" si="24"/>
        <v>2</v>
      </c>
      <c r="BB43" s="111">
        <f t="shared" ref="BB43:BE43" ca="1" si="150">IF($B43&gt;=$AE$7,(IF(BB$11&lt;=$AE$7,ROUNDUP($AY43+(BA$11*($C43/$AE$7)),0),"")),(IF(BB$11&lt;=$B43,BB$11,"")))</f>
        <v>6</v>
      </c>
      <c r="BC43" s="111">
        <f t="shared" ca="1" si="150"/>
        <v>10</v>
      </c>
      <c r="BD43" s="111">
        <f t="shared" ca="1" si="150"/>
        <v>14</v>
      </c>
      <c r="BE43" s="113">
        <f t="shared" ca="1" si="150"/>
        <v>18</v>
      </c>
    </row>
    <row r="44" spans="1:57" s="66" customFormat="1" x14ac:dyDescent="0.25">
      <c r="A44" s="84" t="s">
        <v>34</v>
      </c>
      <c r="B44" s="85">
        <v>273</v>
      </c>
      <c r="C44" s="73">
        <f t="shared" si="18"/>
        <v>20</v>
      </c>
      <c r="D44" s="83">
        <f t="shared" si="26"/>
        <v>13.65</v>
      </c>
      <c r="E44" s="76">
        <f t="shared" ca="1" si="19"/>
        <v>11.177787531747997</v>
      </c>
      <c r="F44" s="83"/>
      <c r="G44" s="95">
        <f t="shared" ca="1" si="20"/>
        <v>12</v>
      </c>
      <c r="H44" s="96">
        <f t="shared" ref="H44:AD44" ca="1" si="151">IF(H$11&lt;=$C44,ROUNDUP($E44+G$11*$D44,0),"")</f>
        <v>25</v>
      </c>
      <c r="I44" s="96">
        <f t="shared" ca="1" si="151"/>
        <v>39</v>
      </c>
      <c r="J44" s="96">
        <f t="shared" ca="1" si="151"/>
        <v>53</v>
      </c>
      <c r="K44" s="96">
        <f t="shared" ca="1" si="151"/>
        <v>66</v>
      </c>
      <c r="L44" s="96">
        <f t="shared" ca="1" si="151"/>
        <v>80</v>
      </c>
      <c r="M44" s="96">
        <f t="shared" ca="1" si="151"/>
        <v>94</v>
      </c>
      <c r="N44" s="96">
        <f t="shared" ca="1" si="151"/>
        <v>107</v>
      </c>
      <c r="O44" s="96">
        <f t="shared" ca="1" si="151"/>
        <v>121</v>
      </c>
      <c r="P44" s="96">
        <f t="shared" ca="1" si="151"/>
        <v>135</v>
      </c>
      <c r="Q44" s="96">
        <f t="shared" ca="1" si="151"/>
        <v>148</v>
      </c>
      <c r="R44" s="96">
        <f t="shared" ca="1" si="151"/>
        <v>162</v>
      </c>
      <c r="S44" s="96">
        <f t="shared" ca="1" si="151"/>
        <v>175</v>
      </c>
      <c r="T44" s="96">
        <f t="shared" ca="1" si="151"/>
        <v>189</v>
      </c>
      <c r="U44" s="96">
        <f t="shared" ca="1" si="151"/>
        <v>203</v>
      </c>
      <c r="V44" s="96">
        <f t="shared" ca="1" si="151"/>
        <v>216</v>
      </c>
      <c r="W44" s="96">
        <f t="shared" ca="1" si="151"/>
        <v>230</v>
      </c>
      <c r="X44" s="96">
        <f t="shared" ca="1" si="151"/>
        <v>244</v>
      </c>
      <c r="Y44" s="96">
        <f t="shared" ca="1" si="151"/>
        <v>257</v>
      </c>
      <c r="Z44" s="96">
        <f t="shared" ca="1" si="151"/>
        <v>271</v>
      </c>
      <c r="AA44" s="96" t="str">
        <f t="shared" si="151"/>
        <v/>
      </c>
      <c r="AB44" s="96" t="str">
        <f t="shared" si="151"/>
        <v/>
      </c>
      <c r="AC44" s="96" t="str">
        <f t="shared" si="151"/>
        <v/>
      </c>
      <c r="AD44" s="96" t="str">
        <f t="shared" si="151"/>
        <v/>
      </c>
      <c r="AE44" s="97" t="str">
        <f t="shared" ref="AE44:AE75" si="152">IF(AE$11&lt;=$C44,ROUNDUP($E44+AD$11*$D44,0),"")</f>
        <v/>
      </c>
      <c r="AG44" s="117">
        <f t="shared" ca="1" si="69"/>
        <v>0.13103242071586596</v>
      </c>
      <c r="AI44" s="115">
        <f t="shared" ca="1" si="4"/>
        <v>1</v>
      </c>
      <c r="AJ44" s="111">
        <f t="shared" ca="1" si="54"/>
        <v>3</v>
      </c>
      <c r="AK44" s="111">
        <f t="shared" ca="1" si="55"/>
        <v>5</v>
      </c>
      <c r="AL44" s="111">
        <f t="shared" ca="1" si="56"/>
        <v>7</v>
      </c>
      <c r="AM44" s="111">
        <f t="shared" ca="1" si="57"/>
        <v>9</v>
      </c>
      <c r="AN44" s="111">
        <f t="shared" ca="1" si="58"/>
        <v>11</v>
      </c>
      <c r="AO44" s="111">
        <f t="shared" ca="1" si="59"/>
        <v>13</v>
      </c>
      <c r="AP44" s="111">
        <f t="shared" ca="1" si="60"/>
        <v>15</v>
      </c>
      <c r="AQ44" s="111">
        <f t="shared" ref="AQ44:AR44" ca="1" si="153">IF((IF(AQ$11&lt;=($AE$6*$D$6),ROUNDUP($AG44+(AP$11*$AL$6),0),""))&lt;=$C44,(IF(AQ$11&lt;=($AE$6*$D$6),ROUNDUP($AG44+(AP$11*$AL$6),0),"")),"")</f>
        <v>17</v>
      </c>
      <c r="AR44" s="111">
        <f t="shared" ca="1" si="153"/>
        <v>19</v>
      </c>
      <c r="AS44" s="111" t="str">
        <f t="shared" si="62"/>
        <v/>
      </c>
      <c r="AT44" s="111" t="str">
        <f t="shared" si="63"/>
        <v/>
      </c>
      <c r="AU44" s="111" t="str">
        <f t="shared" si="64"/>
        <v/>
      </c>
      <c r="AV44" s="111" t="str">
        <f t="shared" si="65"/>
        <v/>
      </c>
      <c r="AW44" s="113" t="str">
        <f t="shared" si="66"/>
        <v/>
      </c>
      <c r="AY44" s="117">
        <f t="shared" ca="1" si="71"/>
        <v>1.4662140319976458</v>
      </c>
      <c r="BA44" s="115">
        <f t="shared" ca="1" si="24"/>
        <v>2</v>
      </c>
      <c r="BB44" s="111">
        <f t="shared" ref="BB44:BE44" ca="1" si="154">IF($B44&gt;=$AE$7,(IF(BB$11&lt;=$AE$7,ROUNDUP($AY44+(BA$11*($C44/$AE$7)),0),"")),(IF(BB$11&lt;=$B44,BB$11,"")))</f>
        <v>6</v>
      </c>
      <c r="BC44" s="111">
        <f t="shared" ca="1" si="154"/>
        <v>10</v>
      </c>
      <c r="BD44" s="111">
        <f t="shared" ca="1" si="154"/>
        <v>14</v>
      </c>
      <c r="BE44" s="113">
        <f t="shared" ca="1" si="154"/>
        <v>18</v>
      </c>
    </row>
    <row r="45" spans="1:57" s="66" customFormat="1" x14ac:dyDescent="0.25">
      <c r="A45" s="84" t="s">
        <v>35</v>
      </c>
      <c r="B45" s="85">
        <v>321</v>
      </c>
      <c r="C45" s="73">
        <f t="shared" si="18"/>
        <v>20</v>
      </c>
      <c r="D45" s="83">
        <f t="shared" si="26"/>
        <v>16.05</v>
      </c>
      <c r="E45" s="76">
        <f t="shared" ca="1" si="19"/>
        <v>13.586254104886844</v>
      </c>
      <c r="F45" s="83"/>
      <c r="G45" s="95">
        <f t="shared" ca="1" si="20"/>
        <v>14</v>
      </c>
      <c r="H45" s="96">
        <f t="shared" ref="H45:AD45" ca="1" si="155">IF(H$11&lt;=$C45,ROUNDUP($E45+G$11*$D45,0),"")</f>
        <v>30</v>
      </c>
      <c r="I45" s="96">
        <f t="shared" ca="1" si="155"/>
        <v>46</v>
      </c>
      <c r="J45" s="96">
        <f t="shared" ca="1" si="155"/>
        <v>62</v>
      </c>
      <c r="K45" s="96">
        <f t="shared" ca="1" si="155"/>
        <v>78</v>
      </c>
      <c r="L45" s="96">
        <f t="shared" ca="1" si="155"/>
        <v>94</v>
      </c>
      <c r="M45" s="96">
        <f t="shared" ca="1" si="155"/>
        <v>110</v>
      </c>
      <c r="N45" s="96">
        <f t="shared" ca="1" si="155"/>
        <v>126</v>
      </c>
      <c r="O45" s="96">
        <f t="shared" ca="1" si="155"/>
        <v>142</v>
      </c>
      <c r="P45" s="96">
        <f t="shared" ca="1" si="155"/>
        <v>159</v>
      </c>
      <c r="Q45" s="96">
        <f t="shared" ca="1" si="155"/>
        <v>175</v>
      </c>
      <c r="R45" s="96">
        <f t="shared" ca="1" si="155"/>
        <v>191</v>
      </c>
      <c r="S45" s="96">
        <f t="shared" ca="1" si="155"/>
        <v>207</v>
      </c>
      <c r="T45" s="96">
        <f t="shared" ca="1" si="155"/>
        <v>223</v>
      </c>
      <c r="U45" s="96">
        <f t="shared" ca="1" si="155"/>
        <v>239</v>
      </c>
      <c r="V45" s="96">
        <f t="shared" ca="1" si="155"/>
        <v>255</v>
      </c>
      <c r="W45" s="96">
        <f t="shared" ca="1" si="155"/>
        <v>271</v>
      </c>
      <c r="X45" s="96">
        <f t="shared" ca="1" si="155"/>
        <v>287</v>
      </c>
      <c r="Y45" s="96">
        <f t="shared" ca="1" si="155"/>
        <v>303</v>
      </c>
      <c r="Z45" s="96">
        <f t="shared" ca="1" si="155"/>
        <v>319</v>
      </c>
      <c r="AA45" s="96" t="str">
        <f t="shared" si="155"/>
        <v/>
      </c>
      <c r="AB45" s="96" t="str">
        <f t="shared" si="155"/>
        <v/>
      </c>
      <c r="AC45" s="96" t="str">
        <f t="shared" si="155"/>
        <v/>
      </c>
      <c r="AD45" s="96" t="str">
        <f t="shared" si="155"/>
        <v/>
      </c>
      <c r="AE45" s="97" t="str">
        <f t="shared" si="152"/>
        <v/>
      </c>
      <c r="AG45" s="117">
        <f t="shared" ca="1" si="69"/>
        <v>1.3215360472914581</v>
      </c>
      <c r="AI45" s="115">
        <f t="shared" ca="1" si="4"/>
        <v>2</v>
      </c>
      <c r="AJ45" s="111">
        <f t="shared" ca="1" si="54"/>
        <v>4</v>
      </c>
      <c r="AK45" s="111">
        <f t="shared" ca="1" si="55"/>
        <v>6</v>
      </c>
      <c r="AL45" s="111">
        <f t="shared" ca="1" si="56"/>
        <v>8</v>
      </c>
      <c r="AM45" s="111">
        <f t="shared" ca="1" si="57"/>
        <v>10</v>
      </c>
      <c r="AN45" s="111">
        <f t="shared" ca="1" si="58"/>
        <v>12</v>
      </c>
      <c r="AO45" s="111">
        <f t="shared" ca="1" si="59"/>
        <v>14</v>
      </c>
      <c r="AP45" s="111">
        <f t="shared" ca="1" si="60"/>
        <v>16</v>
      </c>
      <c r="AQ45" s="111">
        <f t="shared" ref="AQ45:AR45" ca="1" si="156">IF((IF(AQ$11&lt;=($AE$6*$D$6),ROUNDUP($AG45+(AP$11*$AL$6),0),""))&lt;=$C45,(IF(AQ$11&lt;=($AE$6*$D$6),ROUNDUP($AG45+(AP$11*$AL$6),0),"")),"")</f>
        <v>18</v>
      </c>
      <c r="AR45" s="111">
        <f t="shared" ca="1" si="156"/>
        <v>20</v>
      </c>
      <c r="AS45" s="111" t="str">
        <f t="shared" si="62"/>
        <v/>
      </c>
      <c r="AT45" s="111" t="str">
        <f t="shared" si="63"/>
        <v/>
      </c>
      <c r="AU45" s="111" t="str">
        <f t="shared" si="64"/>
        <v/>
      </c>
      <c r="AV45" s="111" t="str">
        <f t="shared" si="65"/>
        <v/>
      </c>
      <c r="AW45" s="113" t="str">
        <f t="shared" si="66"/>
        <v/>
      </c>
      <c r="AY45" s="117">
        <f t="shared" ca="1" si="71"/>
        <v>7.9598203726255701E-2</v>
      </c>
      <c r="BA45" s="115">
        <f t="shared" ca="1" si="24"/>
        <v>1</v>
      </c>
      <c r="BB45" s="111">
        <f t="shared" ref="BB45:BE45" ca="1" si="157">IF($B45&gt;=$AE$7,(IF(BB$11&lt;=$AE$7,ROUNDUP($AY45+(BA$11*($C45/$AE$7)),0),"")),(IF(BB$11&lt;=$B45,BB$11,"")))</f>
        <v>5</v>
      </c>
      <c r="BC45" s="111">
        <f t="shared" ca="1" si="157"/>
        <v>9</v>
      </c>
      <c r="BD45" s="111">
        <f t="shared" ca="1" si="157"/>
        <v>13</v>
      </c>
      <c r="BE45" s="113">
        <f t="shared" ca="1" si="157"/>
        <v>17</v>
      </c>
    </row>
    <row r="46" spans="1:57" s="66" customFormat="1" x14ac:dyDescent="0.25">
      <c r="A46" s="84" t="s">
        <v>36</v>
      </c>
      <c r="B46" s="85">
        <v>144</v>
      </c>
      <c r="C46" s="73">
        <f t="shared" si="18"/>
        <v>20</v>
      </c>
      <c r="D46" s="83">
        <f t="shared" si="26"/>
        <v>7.2</v>
      </c>
      <c r="E46" s="76">
        <f t="shared" ca="1" si="19"/>
        <v>4.1064266476204931</v>
      </c>
      <c r="F46" s="83"/>
      <c r="G46" s="95">
        <f t="shared" ca="1" si="20"/>
        <v>5</v>
      </c>
      <c r="H46" s="96">
        <f t="shared" ref="H46:AD46" ca="1" si="158">IF(H$11&lt;=$C46,ROUNDUP($E46+G$11*$D46,0),"")</f>
        <v>12</v>
      </c>
      <c r="I46" s="96">
        <f t="shared" ca="1" si="158"/>
        <v>19</v>
      </c>
      <c r="J46" s="96">
        <f t="shared" ca="1" si="158"/>
        <v>26</v>
      </c>
      <c r="K46" s="96">
        <f t="shared" ca="1" si="158"/>
        <v>33</v>
      </c>
      <c r="L46" s="96">
        <f t="shared" ca="1" si="158"/>
        <v>41</v>
      </c>
      <c r="M46" s="96">
        <f t="shared" ca="1" si="158"/>
        <v>48</v>
      </c>
      <c r="N46" s="96">
        <f t="shared" ca="1" si="158"/>
        <v>55</v>
      </c>
      <c r="O46" s="96">
        <f t="shared" ca="1" si="158"/>
        <v>62</v>
      </c>
      <c r="P46" s="96">
        <f t="shared" ca="1" si="158"/>
        <v>69</v>
      </c>
      <c r="Q46" s="96">
        <f t="shared" ca="1" si="158"/>
        <v>77</v>
      </c>
      <c r="R46" s="96">
        <f t="shared" ca="1" si="158"/>
        <v>84</v>
      </c>
      <c r="S46" s="96">
        <f t="shared" ca="1" si="158"/>
        <v>91</v>
      </c>
      <c r="T46" s="96">
        <f t="shared" ca="1" si="158"/>
        <v>98</v>
      </c>
      <c r="U46" s="96">
        <f t="shared" ca="1" si="158"/>
        <v>105</v>
      </c>
      <c r="V46" s="96">
        <f t="shared" ca="1" si="158"/>
        <v>113</v>
      </c>
      <c r="W46" s="96">
        <f t="shared" ca="1" si="158"/>
        <v>120</v>
      </c>
      <c r="X46" s="96">
        <f t="shared" ca="1" si="158"/>
        <v>127</v>
      </c>
      <c r="Y46" s="96">
        <f t="shared" ca="1" si="158"/>
        <v>134</v>
      </c>
      <c r="Z46" s="96">
        <f t="shared" ca="1" si="158"/>
        <v>141</v>
      </c>
      <c r="AA46" s="96" t="str">
        <f t="shared" si="158"/>
        <v/>
      </c>
      <c r="AB46" s="96" t="str">
        <f t="shared" si="158"/>
        <v/>
      </c>
      <c r="AC46" s="96" t="str">
        <f t="shared" si="158"/>
        <v/>
      </c>
      <c r="AD46" s="96" t="str">
        <f t="shared" si="158"/>
        <v/>
      </c>
      <c r="AE46" s="97" t="str">
        <f t="shared" si="152"/>
        <v/>
      </c>
      <c r="AG46" s="117">
        <f t="shared" ca="1" si="69"/>
        <v>0.46035241707321517</v>
      </c>
      <c r="AI46" s="115">
        <f t="shared" ca="1" si="4"/>
        <v>1</v>
      </c>
      <c r="AJ46" s="111">
        <f t="shared" ca="1" si="54"/>
        <v>3</v>
      </c>
      <c r="AK46" s="111">
        <f t="shared" ca="1" si="55"/>
        <v>5</v>
      </c>
      <c r="AL46" s="111">
        <f t="shared" ca="1" si="56"/>
        <v>7</v>
      </c>
      <c r="AM46" s="111">
        <f t="shared" ca="1" si="57"/>
        <v>9</v>
      </c>
      <c r="AN46" s="111">
        <f t="shared" ca="1" si="58"/>
        <v>11</v>
      </c>
      <c r="AO46" s="111">
        <f t="shared" ca="1" si="59"/>
        <v>13</v>
      </c>
      <c r="AP46" s="111">
        <f t="shared" ca="1" si="60"/>
        <v>15</v>
      </c>
      <c r="AQ46" s="111">
        <f t="shared" ref="AQ46:AR46" ca="1" si="159">IF((IF(AQ$11&lt;=($AE$6*$D$6),ROUNDUP($AG46+(AP$11*$AL$6),0),""))&lt;=$C46,(IF(AQ$11&lt;=($AE$6*$D$6),ROUNDUP($AG46+(AP$11*$AL$6),0),"")),"")</f>
        <v>17</v>
      </c>
      <c r="AR46" s="111">
        <f t="shared" ca="1" si="159"/>
        <v>19</v>
      </c>
      <c r="AS46" s="111" t="str">
        <f t="shared" si="62"/>
        <v/>
      </c>
      <c r="AT46" s="111" t="str">
        <f t="shared" si="63"/>
        <v/>
      </c>
      <c r="AU46" s="111" t="str">
        <f t="shared" si="64"/>
        <v/>
      </c>
      <c r="AV46" s="111" t="str">
        <f t="shared" si="65"/>
        <v/>
      </c>
      <c r="AW46" s="113" t="str">
        <f t="shared" si="66"/>
        <v/>
      </c>
      <c r="AY46" s="117">
        <f t="shared" ca="1" si="71"/>
        <v>3.196539881653738</v>
      </c>
      <c r="BA46" s="115">
        <f t="shared" ca="1" si="24"/>
        <v>4</v>
      </c>
      <c r="BB46" s="111">
        <f t="shared" ref="BB46:BE46" ca="1" si="160">IF($B46&gt;=$AE$7,(IF(BB$11&lt;=$AE$7,ROUNDUP($AY46+(BA$11*($C46/$AE$7)),0),"")),(IF(BB$11&lt;=$B46,BB$11,"")))</f>
        <v>8</v>
      </c>
      <c r="BC46" s="111">
        <f t="shared" ca="1" si="160"/>
        <v>12</v>
      </c>
      <c r="BD46" s="111">
        <f t="shared" ca="1" si="160"/>
        <v>16</v>
      </c>
      <c r="BE46" s="113">
        <f t="shared" ca="1" si="160"/>
        <v>20</v>
      </c>
    </row>
    <row r="47" spans="1:57" s="66" customFormat="1" x14ac:dyDescent="0.25">
      <c r="A47" s="84" t="s">
        <v>37</v>
      </c>
      <c r="B47" s="85">
        <v>218</v>
      </c>
      <c r="C47" s="73">
        <f t="shared" si="18"/>
        <v>20</v>
      </c>
      <c r="D47" s="83">
        <f t="shared" si="26"/>
        <v>10.9</v>
      </c>
      <c r="E47" s="76">
        <f t="shared" ca="1" si="19"/>
        <v>2.5076140666914855</v>
      </c>
      <c r="F47" s="83"/>
      <c r="G47" s="95">
        <f t="shared" ca="1" si="20"/>
        <v>3</v>
      </c>
      <c r="H47" s="96">
        <f t="shared" ref="H47:AD47" ca="1" si="161">IF(H$11&lt;=$C47,ROUNDUP($E47+G$11*$D47,0),"")</f>
        <v>14</v>
      </c>
      <c r="I47" s="96">
        <f t="shared" ca="1" si="161"/>
        <v>25</v>
      </c>
      <c r="J47" s="96">
        <f t="shared" ca="1" si="161"/>
        <v>36</v>
      </c>
      <c r="K47" s="96">
        <f t="shared" ca="1" si="161"/>
        <v>47</v>
      </c>
      <c r="L47" s="96">
        <f t="shared" ca="1" si="161"/>
        <v>58</v>
      </c>
      <c r="M47" s="96">
        <f t="shared" ca="1" si="161"/>
        <v>68</v>
      </c>
      <c r="N47" s="96">
        <f t="shared" ca="1" si="161"/>
        <v>79</v>
      </c>
      <c r="O47" s="96">
        <f t="shared" ca="1" si="161"/>
        <v>90</v>
      </c>
      <c r="P47" s="96">
        <f t="shared" ca="1" si="161"/>
        <v>101</v>
      </c>
      <c r="Q47" s="96">
        <f t="shared" ca="1" si="161"/>
        <v>112</v>
      </c>
      <c r="R47" s="96">
        <f t="shared" ca="1" si="161"/>
        <v>123</v>
      </c>
      <c r="S47" s="96">
        <f t="shared" ca="1" si="161"/>
        <v>134</v>
      </c>
      <c r="T47" s="96">
        <f t="shared" ca="1" si="161"/>
        <v>145</v>
      </c>
      <c r="U47" s="96">
        <f t="shared" ca="1" si="161"/>
        <v>156</v>
      </c>
      <c r="V47" s="96">
        <f t="shared" ca="1" si="161"/>
        <v>167</v>
      </c>
      <c r="W47" s="96">
        <f t="shared" ca="1" si="161"/>
        <v>177</v>
      </c>
      <c r="X47" s="96">
        <f t="shared" ca="1" si="161"/>
        <v>188</v>
      </c>
      <c r="Y47" s="96">
        <f t="shared" ca="1" si="161"/>
        <v>199</v>
      </c>
      <c r="Z47" s="96">
        <f t="shared" ca="1" si="161"/>
        <v>210</v>
      </c>
      <c r="AA47" s="96" t="str">
        <f t="shared" si="161"/>
        <v/>
      </c>
      <c r="AB47" s="96" t="str">
        <f t="shared" si="161"/>
        <v/>
      </c>
      <c r="AC47" s="96" t="str">
        <f t="shared" si="161"/>
        <v/>
      </c>
      <c r="AD47" s="96" t="str">
        <f t="shared" si="161"/>
        <v/>
      </c>
      <c r="AE47" s="97" t="str">
        <f t="shared" si="152"/>
        <v/>
      </c>
      <c r="AG47" s="117">
        <f t="shared" ca="1" si="69"/>
        <v>1.7786990687938402</v>
      </c>
      <c r="AI47" s="115">
        <f t="shared" ca="1" si="4"/>
        <v>2</v>
      </c>
      <c r="AJ47" s="111">
        <f t="shared" ca="1" si="54"/>
        <v>4</v>
      </c>
      <c r="AK47" s="111">
        <f t="shared" ca="1" si="55"/>
        <v>6</v>
      </c>
      <c r="AL47" s="111">
        <f t="shared" ca="1" si="56"/>
        <v>8</v>
      </c>
      <c r="AM47" s="111">
        <f t="shared" ca="1" si="57"/>
        <v>10</v>
      </c>
      <c r="AN47" s="111">
        <f t="shared" ca="1" si="58"/>
        <v>12</v>
      </c>
      <c r="AO47" s="111">
        <f t="shared" ca="1" si="59"/>
        <v>14</v>
      </c>
      <c r="AP47" s="111">
        <f t="shared" ca="1" si="60"/>
        <v>16</v>
      </c>
      <c r="AQ47" s="111">
        <f t="shared" ref="AQ47:AR47" ca="1" si="162">IF((IF(AQ$11&lt;=($AE$6*$D$6),ROUNDUP($AG47+(AP$11*$AL$6),0),""))&lt;=$C47,(IF(AQ$11&lt;=($AE$6*$D$6),ROUNDUP($AG47+(AP$11*$AL$6),0),"")),"")</f>
        <v>18</v>
      </c>
      <c r="AR47" s="111">
        <f t="shared" ca="1" si="162"/>
        <v>20</v>
      </c>
      <c r="AS47" s="111" t="str">
        <f t="shared" si="62"/>
        <v/>
      </c>
      <c r="AT47" s="111" t="str">
        <f t="shared" si="63"/>
        <v/>
      </c>
      <c r="AU47" s="111" t="str">
        <f t="shared" si="64"/>
        <v/>
      </c>
      <c r="AV47" s="111" t="str">
        <f t="shared" si="65"/>
        <v/>
      </c>
      <c r="AW47" s="113" t="str">
        <f t="shared" si="66"/>
        <v/>
      </c>
      <c r="AY47" s="117">
        <f t="shared" ca="1" si="71"/>
        <v>1.4951625933448573</v>
      </c>
      <c r="BA47" s="115">
        <f t="shared" ca="1" si="24"/>
        <v>2</v>
      </c>
      <c r="BB47" s="111">
        <f t="shared" ref="BB47:BE47" ca="1" si="163">IF($B47&gt;=$AE$7,(IF(BB$11&lt;=$AE$7,ROUNDUP($AY47+(BA$11*($C47/$AE$7)),0),"")),(IF(BB$11&lt;=$B47,BB$11,"")))</f>
        <v>6</v>
      </c>
      <c r="BC47" s="111">
        <f t="shared" ca="1" si="163"/>
        <v>10</v>
      </c>
      <c r="BD47" s="111">
        <f t="shared" ca="1" si="163"/>
        <v>14</v>
      </c>
      <c r="BE47" s="113">
        <f t="shared" ca="1" si="163"/>
        <v>18</v>
      </c>
    </row>
    <row r="48" spans="1:57" s="66" customFormat="1" x14ac:dyDescent="0.25">
      <c r="A48" s="84" t="s">
        <v>38</v>
      </c>
      <c r="B48" s="85">
        <v>122</v>
      </c>
      <c r="C48" s="73">
        <f t="shared" si="18"/>
        <v>20</v>
      </c>
      <c r="D48" s="83">
        <f t="shared" si="26"/>
        <v>6.1</v>
      </c>
      <c r="E48" s="76">
        <f t="shared" ca="1" si="19"/>
        <v>0.84773896741706489</v>
      </c>
      <c r="F48" s="83"/>
      <c r="G48" s="95">
        <f t="shared" ca="1" si="20"/>
        <v>1</v>
      </c>
      <c r="H48" s="96">
        <f t="shared" ref="H48:AD48" ca="1" si="164">IF(H$11&lt;=$C48,ROUNDUP($E48+G$11*$D48,0),"")</f>
        <v>7</v>
      </c>
      <c r="I48" s="96">
        <f t="shared" ca="1" si="164"/>
        <v>14</v>
      </c>
      <c r="J48" s="96">
        <f t="shared" ca="1" si="164"/>
        <v>20</v>
      </c>
      <c r="K48" s="96">
        <f t="shared" ca="1" si="164"/>
        <v>26</v>
      </c>
      <c r="L48" s="96">
        <f t="shared" ca="1" si="164"/>
        <v>32</v>
      </c>
      <c r="M48" s="96">
        <f t="shared" ca="1" si="164"/>
        <v>38</v>
      </c>
      <c r="N48" s="96">
        <f t="shared" ca="1" si="164"/>
        <v>44</v>
      </c>
      <c r="O48" s="96">
        <f t="shared" ca="1" si="164"/>
        <v>50</v>
      </c>
      <c r="P48" s="96">
        <f t="shared" ca="1" si="164"/>
        <v>56</v>
      </c>
      <c r="Q48" s="96">
        <f t="shared" ca="1" si="164"/>
        <v>62</v>
      </c>
      <c r="R48" s="96">
        <f t="shared" ca="1" si="164"/>
        <v>68</v>
      </c>
      <c r="S48" s="96">
        <f t="shared" ca="1" si="164"/>
        <v>75</v>
      </c>
      <c r="T48" s="96">
        <f t="shared" ca="1" si="164"/>
        <v>81</v>
      </c>
      <c r="U48" s="96">
        <f t="shared" ca="1" si="164"/>
        <v>87</v>
      </c>
      <c r="V48" s="96">
        <f t="shared" ca="1" si="164"/>
        <v>93</v>
      </c>
      <c r="W48" s="96">
        <f t="shared" ca="1" si="164"/>
        <v>99</v>
      </c>
      <c r="X48" s="96">
        <f t="shared" ca="1" si="164"/>
        <v>105</v>
      </c>
      <c r="Y48" s="96">
        <f t="shared" ca="1" si="164"/>
        <v>111</v>
      </c>
      <c r="Z48" s="96">
        <f t="shared" ca="1" si="164"/>
        <v>117</v>
      </c>
      <c r="AA48" s="96" t="str">
        <f t="shared" si="164"/>
        <v/>
      </c>
      <c r="AB48" s="96" t="str">
        <f t="shared" si="164"/>
        <v/>
      </c>
      <c r="AC48" s="96" t="str">
        <f t="shared" si="164"/>
        <v/>
      </c>
      <c r="AD48" s="96" t="str">
        <f t="shared" si="164"/>
        <v/>
      </c>
      <c r="AE48" s="97" t="str">
        <f t="shared" si="152"/>
        <v/>
      </c>
      <c r="AG48" s="117">
        <f t="shared" ca="1" si="69"/>
        <v>1.4400397450209195</v>
      </c>
      <c r="AI48" s="115">
        <f t="shared" ca="1" si="4"/>
        <v>2</v>
      </c>
      <c r="AJ48" s="111">
        <f t="shared" ca="1" si="54"/>
        <v>4</v>
      </c>
      <c r="AK48" s="111">
        <f t="shared" ca="1" si="55"/>
        <v>6</v>
      </c>
      <c r="AL48" s="111">
        <f t="shared" ca="1" si="56"/>
        <v>8</v>
      </c>
      <c r="AM48" s="111">
        <f t="shared" ca="1" si="57"/>
        <v>10</v>
      </c>
      <c r="AN48" s="111">
        <f t="shared" ca="1" si="58"/>
        <v>12</v>
      </c>
      <c r="AO48" s="111">
        <f t="shared" ca="1" si="59"/>
        <v>14</v>
      </c>
      <c r="AP48" s="111">
        <f t="shared" ca="1" si="60"/>
        <v>16</v>
      </c>
      <c r="AQ48" s="111">
        <f t="shared" ref="AQ48:AR48" ca="1" si="165">IF((IF(AQ$11&lt;=($AE$6*$D$6),ROUNDUP($AG48+(AP$11*$AL$6),0),""))&lt;=$C48,(IF(AQ$11&lt;=($AE$6*$D$6),ROUNDUP($AG48+(AP$11*$AL$6),0),"")),"")</f>
        <v>18</v>
      </c>
      <c r="AR48" s="111">
        <f t="shared" ca="1" si="165"/>
        <v>20</v>
      </c>
      <c r="AS48" s="111" t="str">
        <f t="shared" si="62"/>
        <v/>
      </c>
      <c r="AT48" s="111" t="str">
        <f t="shared" si="63"/>
        <v/>
      </c>
      <c r="AU48" s="111" t="str">
        <f t="shared" si="64"/>
        <v/>
      </c>
      <c r="AV48" s="111" t="str">
        <f t="shared" si="65"/>
        <v/>
      </c>
      <c r="AW48" s="113" t="str">
        <f t="shared" si="66"/>
        <v/>
      </c>
      <c r="AY48" s="117">
        <f t="shared" ca="1" si="71"/>
        <v>3.7441814796973381</v>
      </c>
      <c r="BA48" s="115">
        <f t="shared" ca="1" si="24"/>
        <v>4</v>
      </c>
      <c r="BB48" s="111">
        <f t="shared" ref="BB48:BE48" ca="1" si="166">IF($B48&gt;=$AE$7,(IF(BB$11&lt;=$AE$7,ROUNDUP($AY48+(BA$11*($C48/$AE$7)),0),"")),(IF(BB$11&lt;=$B48,BB$11,"")))</f>
        <v>8</v>
      </c>
      <c r="BC48" s="111">
        <f t="shared" ca="1" si="166"/>
        <v>12</v>
      </c>
      <c r="BD48" s="111">
        <f t="shared" ca="1" si="166"/>
        <v>16</v>
      </c>
      <c r="BE48" s="113">
        <f t="shared" ca="1" si="166"/>
        <v>20</v>
      </c>
    </row>
    <row r="49" spans="1:57" s="66" customFormat="1" x14ac:dyDescent="0.25">
      <c r="A49" s="84" t="s">
        <v>39</v>
      </c>
      <c r="B49" s="85">
        <v>168</v>
      </c>
      <c r="C49" s="73">
        <f t="shared" si="18"/>
        <v>20</v>
      </c>
      <c r="D49" s="83">
        <f t="shared" si="26"/>
        <v>8.4</v>
      </c>
      <c r="E49" s="76">
        <f t="shared" ca="1" si="19"/>
        <v>6.5492353523826932</v>
      </c>
      <c r="F49" s="83"/>
      <c r="G49" s="95">
        <f t="shared" ca="1" si="20"/>
        <v>7</v>
      </c>
      <c r="H49" s="96">
        <f t="shared" ref="H49:AD49" ca="1" si="167">IF(H$11&lt;=$C49,ROUNDUP($E49+G$11*$D49,0),"")</f>
        <v>15</v>
      </c>
      <c r="I49" s="96">
        <f t="shared" ca="1" si="167"/>
        <v>24</v>
      </c>
      <c r="J49" s="96">
        <f t="shared" ca="1" si="167"/>
        <v>32</v>
      </c>
      <c r="K49" s="96">
        <f t="shared" ca="1" si="167"/>
        <v>41</v>
      </c>
      <c r="L49" s="96">
        <f t="shared" ca="1" si="167"/>
        <v>49</v>
      </c>
      <c r="M49" s="96">
        <f t="shared" ca="1" si="167"/>
        <v>57</v>
      </c>
      <c r="N49" s="96">
        <f t="shared" ca="1" si="167"/>
        <v>66</v>
      </c>
      <c r="O49" s="96">
        <f t="shared" ca="1" si="167"/>
        <v>74</v>
      </c>
      <c r="P49" s="96">
        <f t="shared" ca="1" si="167"/>
        <v>83</v>
      </c>
      <c r="Q49" s="96">
        <f t="shared" ca="1" si="167"/>
        <v>91</v>
      </c>
      <c r="R49" s="96">
        <f t="shared" ca="1" si="167"/>
        <v>99</v>
      </c>
      <c r="S49" s="96">
        <f t="shared" ca="1" si="167"/>
        <v>108</v>
      </c>
      <c r="T49" s="96">
        <f t="shared" ca="1" si="167"/>
        <v>116</v>
      </c>
      <c r="U49" s="96">
        <f t="shared" ca="1" si="167"/>
        <v>125</v>
      </c>
      <c r="V49" s="96">
        <f t="shared" ca="1" si="167"/>
        <v>133</v>
      </c>
      <c r="W49" s="96">
        <f t="shared" ca="1" si="167"/>
        <v>141</v>
      </c>
      <c r="X49" s="96">
        <f t="shared" ca="1" si="167"/>
        <v>150</v>
      </c>
      <c r="Y49" s="96">
        <f t="shared" ca="1" si="167"/>
        <v>158</v>
      </c>
      <c r="Z49" s="96">
        <f t="shared" ca="1" si="167"/>
        <v>167</v>
      </c>
      <c r="AA49" s="96" t="str">
        <f t="shared" si="167"/>
        <v/>
      </c>
      <c r="AB49" s="96" t="str">
        <f t="shared" si="167"/>
        <v/>
      </c>
      <c r="AC49" s="96" t="str">
        <f t="shared" si="167"/>
        <v/>
      </c>
      <c r="AD49" s="96" t="str">
        <f t="shared" si="167"/>
        <v/>
      </c>
      <c r="AE49" s="97" t="str">
        <f t="shared" si="152"/>
        <v/>
      </c>
      <c r="AG49" s="117">
        <f t="shared" ca="1" si="69"/>
        <v>0.78221041383180867</v>
      </c>
      <c r="AI49" s="115">
        <f t="shared" ca="1" si="4"/>
        <v>1</v>
      </c>
      <c r="AJ49" s="111">
        <f t="shared" ca="1" si="54"/>
        <v>3</v>
      </c>
      <c r="AK49" s="111">
        <f t="shared" ca="1" si="55"/>
        <v>5</v>
      </c>
      <c r="AL49" s="111">
        <f t="shared" ca="1" si="56"/>
        <v>7</v>
      </c>
      <c r="AM49" s="111">
        <f t="shared" ca="1" si="57"/>
        <v>9</v>
      </c>
      <c r="AN49" s="111">
        <f t="shared" ca="1" si="58"/>
        <v>11</v>
      </c>
      <c r="AO49" s="111">
        <f t="shared" ca="1" si="59"/>
        <v>13</v>
      </c>
      <c r="AP49" s="111">
        <f t="shared" ca="1" si="60"/>
        <v>15</v>
      </c>
      <c r="AQ49" s="111">
        <f t="shared" ref="AQ49:AR49" ca="1" si="168">IF((IF(AQ$11&lt;=($AE$6*$D$6),ROUNDUP($AG49+(AP$11*$AL$6),0),""))&lt;=$C49,(IF(AQ$11&lt;=($AE$6*$D$6),ROUNDUP($AG49+(AP$11*$AL$6),0),"")),"")</f>
        <v>17</v>
      </c>
      <c r="AR49" s="111">
        <f t="shared" ca="1" si="168"/>
        <v>19</v>
      </c>
      <c r="AS49" s="111" t="str">
        <f t="shared" si="62"/>
        <v/>
      </c>
      <c r="AT49" s="111" t="str">
        <f t="shared" si="63"/>
        <v/>
      </c>
      <c r="AU49" s="111" t="str">
        <f t="shared" si="64"/>
        <v/>
      </c>
      <c r="AV49" s="111" t="str">
        <f t="shared" si="65"/>
        <v/>
      </c>
      <c r="AW49" s="113" t="str">
        <f t="shared" si="66"/>
        <v/>
      </c>
      <c r="AY49" s="117">
        <f t="shared" ca="1" si="71"/>
        <v>2.6850432452890991</v>
      </c>
      <c r="BA49" s="115">
        <f t="shared" ca="1" si="24"/>
        <v>3</v>
      </c>
      <c r="BB49" s="111">
        <f t="shared" ref="BB49:BE49" ca="1" si="169">IF($B49&gt;=$AE$7,(IF(BB$11&lt;=$AE$7,ROUNDUP($AY49+(BA$11*($C49/$AE$7)),0),"")),(IF(BB$11&lt;=$B49,BB$11,"")))</f>
        <v>7</v>
      </c>
      <c r="BC49" s="111">
        <f t="shared" ca="1" si="169"/>
        <v>11</v>
      </c>
      <c r="BD49" s="111">
        <f t="shared" ca="1" si="169"/>
        <v>15</v>
      </c>
      <c r="BE49" s="113">
        <f t="shared" ca="1" si="169"/>
        <v>19</v>
      </c>
    </row>
    <row r="50" spans="1:57" s="66" customFormat="1" x14ac:dyDescent="0.25">
      <c r="A50" s="84" t="s">
        <v>40</v>
      </c>
      <c r="B50" s="85">
        <v>128</v>
      </c>
      <c r="C50" s="73">
        <f t="shared" si="18"/>
        <v>20</v>
      </c>
      <c r="D50" s="83">
        <f t="shared" si="26"/>
        <v>6.4</v>
      </c>
      <c r="E50" s="76">
        <f t="shared" ca="1" si="19"/>
        <v>1.0384119294691558</v>
      </c>
      <c r="F50" s="83"/>
      <c r="G50" s="95">
        <f t="shared" ca="1" si="20"/>
        <v>2</v>
      </c>
      <c r="H50" s="96">
        <f t="shared" ref="H50:AD50" ca="1" si="170">IF(H$11&lt;=$C50,ROUNDUP($E50+G$11*$D50,0),"")</f>
        <v>8</v>
      </c>
      <c r="I50" s="96">
        <f t="shared" ca="1" si="170"/>
        <v>14</v>
      </c>
      <c r="J50" s="96">
        <f t="shared" ca="1" si="170"/>
        <v>21</v>
      </c>
      <c r="K50" s="96">
        <f t="shared" ca="1" si="170"/>
        <v>27</v>
      </c>
      <c r="L50" s="96">
        <f t="shared" ca="1" si="170"/>
        <v>34</v>
      </c>
      <c r="M50" s="96">
        <f t="shared" ca="1" si="170"/>
        <v>40</v>
      </c>
      <c r="N50" s="96">
        <f t="shared" ca="1" si="170"/>
        <v>46</v>
      </c>
      <c r="O50" s="96">
        <f t="shared" ca="1" si="170"/>
        <v>53</v>
      </c>
      <c r="P50" s="96">
        <f t="shared" ca="1" si="170"/>
        <v>59</v>
      </c>
      <c r="Q50" s="96">
        <f t="shared" ca="1" si="170"/>
        <v>66</v>
      </c>
      <c r="R50" s="96">
        <f t="shared" ca="1" si="170"/>
        <v>72</v>
      </c>
      <c r="S50" s="96">
        <f t="shared" ca="1" si="170"/>
        <v>78</v>
      </c>
      <c r="T50" s="96">
        <f t="shared" ca="1" si="170"/>
        <v>85</v>
      </c>
      <c r="U50" s="96">
        <f t="shared" ca="1" si="170"/>
        <v>91</v>
      </c>
      <c r="V50" s="96">
        <f t="shared" ca="1" si="170"/>
        <v>98</v>
      </c>
      <c r="W50" s="96">
        <f t="shared" ca="1" si="170"/>
        <v>104</v>
      </c>
      <c r="X50" s="96">
        <f t="shared" ca="1" si="170"/>
        <v>110</v>
      </c>
      <c r="Y50" s="96">
        <f t="shared" ca="1" si="170"/>
        <v>117</v>
      </c>
      <c r="Z50" s="96">
        <f t="shared" ca="1" si="170"/>
        <v>123</v>
      </c>
      <c r="AA50" s="96" t="str">
        <f t="shared" si="170"/>
        <v/>
      </c>
      <c r="AB50" s="96" t="str">
        <f t="shared" si="170"/>
        <v/>
      </c>
      <c r="AC50" s="96" t="str">
        <f t="shared" si="170"/>
        <v/>
      </c>
      <c r="AD50" s="96" t="str">
        <f t="shared" si="170"/>
        <v/>
      </c>
      <c r="AE50" s="97" t="str">
        <f t="shared" si="152"/>
        <v/>
      </c>
      <c r="AG50" s="117">
        <f t="shared" ca="1" si="69"/>
        <v>0.56621770494323842</v>
      </c>
      <c r="AI50" s="115">
        <f t="shared" ca="1" si="4"/>
        <v>1</v>
      </c>
      <c r="AJ50" s="111">
        <f t="shared" ca="1" si="54"/>
        <v>3</v>
      </c>
      <c r="AK50" s="111">
        <f t="shared" ca="1" si="55"/>
        <v>5</v>
      </c>
      <c r="AL50" s="111">
        <f t="shared" ca="1" si="56"/>
        <v>7</v>
      </c>
      <c r="AM50" s="111">
        <f t="shared" ca="1" si="57"/>
        <v>9</v>
      </c>
      <c r="AN50" s="111">
        <f t="shared" ca="1" si="58"/>
        <v>11</v>
      </c>
      <c r="AO50" s="111">
        <f t="shared" ca="1" si="59"/>
        <v>13</v>
      </c>
      <c r="AP50" s="111">
        <f t="shared" ca="1" si="60"/>
        <v>15</v>
      </c>
      <c r="AQ50" s="111">
        <f t="shared" ref="AQ50:AR50" ca="1" si="171">IF((IF(AQ$11&lt;=($AE$6*$D$6),ROUNDUP($AG50+(AP$11*$AL$6),0),""))&lt;=$C50,(IF(AQ$11&lt;=($AE$6*$D$6),ROUNDUP($AG50+(AP$11*$AL$6),0),"")),"")</f>
        <v>17</v>
      </c>
      <c r="AR50" s="111">
        <f t="shared" ca="1" si="171"/>
        <v>19</v>
      </c>
      <c r="AS50" s="111" t="str">
        <f t="shared" si="62"/>
        <v/>
      </c>
      <c r="AT50" s="111" t="str">
        <f t="shared" si="63"/>
        <v/>
      </c>
      <c r="AU50" s="111" t="str">
        <f t="shared" si="64"/>
        <v/>
      </c>
      <c r="AV50" s="111" t="str">
        <f t="shared" si="65"/>
        <v/>
      </c>
      <c r="AW50" s="113" t="str">
        <f t="shared" si="66"/>
        <v/>
      </c>
      <c r="AY50" s="117">
        <f t="shared" ca="1" si="71"/>
        <v>0.65460979257093932</v>
      </c>
      <c r="BA50" s="115">
        <f t="shared" ca="1" si="24"/>
        <v>1</v>
      </c>
      <c r="BB50" s="111">
        <f t="shared" ref="BB50:BE50" ca="1" si="172">IF($B50&gt;=$AE$7,(IF(BB$11&lt;=$AE$7,ROUNDUP($AY50+(BA$11*($C50/$AE$7)),0),"")),(IF(BB$11&lt;=$B50,BB$11,"")))</f>
        <v>5</v>
      </c>
      <c r="BC50" s="111">
        <f t="shared" ca="1" si="172"/>
        <v>9</v>
      </c>
      <c r="BD50" s="111">
        <f t="shared" ca="1" si="172"/>
        <v>13</v>
      </c>
      <c r="BE50" s="113">
        <f t="shared" ca="1" si="172"/>
        <v>17</v>
      </c>
    </row>
    <row r="51" spans="1:57" s="66" customFormat="1" x14ac:dyDescent="0.25">
      <c r="A51" s="84" t="s">
        <v>41</v>
      </c>
      <c r="B51" s="85">
        <v>229</v>
      </c>
      <c r="C51" s="73">
        <f t="shared" si="18"/>
        <v>20</v>
      </c>
      <c r="D51" s="83">
        <f t="shared" si="26"/>
        <v>11.45</v>
      </c>
      <c r="E51" s="76">
        <f t="shared" ca="1" si="19"/>
        <v>9.4182834054525824</v>
      </c>
      <c r="F51" s="83"/>
      <c r="G51" s="95">
        <f t="shared" ca="1" si="20"/>
        <v>10</v>
      </c>
      <c r="H51" s="96">
        <f t="shared" ref="H51:AD51" ca="1" si="173">IF(H$11&lt;=$C51,ROUNDUP($E51+G$11*$D51,0),"")</f>
        <v>21</v>
      </c>
      <c r="I51" s="96">
        <f t="shared" ca="1" si="173"/>
        <v>33</v>
      </c>
      <c r="J51" s="96">
        <f t="shared" ca="1" si="173"/>
        <v>44</v>
      </c>
      <c r="K51" s="96">
        <f t="shared" ca="1" si="173"/>
        <v>56</v>
      </c>
      <c r="L51" s="96">
        <f t="shared" ca="1" si="173"/>
        <v>67</v>
      </c>
      <c r="M51" s="96">
        <f t="shared" ca="1" si="173"/>
        <v>79</v>
      </c>
      <c r="N51" s="96">
        <f t="shared" ca="1" si="173"/>
        <v>90</v>
      </c>
      <c r="O51" s="96">
        <f t="shared" ca="1" si="173"/>
        <v>102</v>
      </c>
      <c r="P51" s="96">
        <f t="shared" ca="1" si="173"/>
        <v>113</v>
      </c>
      <c r="Q51" s="96">
        <f t="shared" ca="1" si="173"/>
        <v>124</v>
      </c>
      <c r="R51" s="96">
        <f t="shared" ca="1" si="173"/>
        <v>136</v>
      </c>
      <c r="S51" s="96">
        <f t="shared" ca="1" si="173"/>
        <v>147</v>
      </c>
      <c r="T51" s="96">
        <f t="shared" ca="1" si="173"/>
        <v>159</v>
      </c>
      <c r="U51" s="96">
        <f t="shared" ca="1" si="173"/>
        <v>170</v>
      </c>
      <c r="V51" s="96">
        <f t="shared" ca="1" si="173"/>
        <v>182</v>
      </c>
      <c r="W51" s="96">
        <f t="shared" ca="1" si="173"/>
        <v>193</v>
      </c>
      <c r="X51" s="96">
        <f t="shared" ca="1" si="173"/>
        <v>205</v>
      </c>
      <c r="Y51" s="96">
        <f t="shared" ca="1" si="173"/>
        <v>216</v>
      </c>
      <c r="Z51" s="96">
        <f t="shared" ca="1" si="173"/>
        <v>227</v>
      </c>
      <c r="AA51" s="96" t="str">
        <f t="shared" si="173"/>
        <v/>
      </c>
      <c r="AB51" s="96" t="str">
        <f t="shared" si="173"/>
        <v/>
      </c>
      <c r="AC51" s="96" t="str">
        <f t="shared" si="173"/>
        <v/>
      </c>
      <c r="AD51" s="96" t="str">
        <f t="shared" si="173"/>
        <v/>
      </c>
      <c r="AE51" s="97" t="str">
        <f t="shared" si="152"/>
        <v/>
      </c>
      <c r="AG51" s="117">
        <f t="shared" ca="1" si="69"/>
        <v>1.8228005622302266</v>
      </c>
      <c r="AI51" s="115">
        <f t="shared" ca="1" si="4"/>
        <v>2</v>
      </c>
      <c r="AJ51" s="111">
        <f t="shared" ca="1" si="54"/>
        <v>4</v>
      </c>
      <c r="AK51" s="111">
        <f t="shared" ca="1" si="55"/>
        <v>6</v>
      </c>
      <c r="AL51" s="111">
        <f t="shared" ca="1" si="56"/>
        <v>8</v>
      </c>
      <c r="AM51" s="111">
        <f t="shared" ca="1" si="57"/>
        <v>10</v>
      </c>
      <c r="AN51" s="111">
        <f t="shared" ca="1" si="58"/>
        <v>12</v>
      </c>
      <c r="AO51" s="111">
        <f t="shared" ca="1" si="59"/>
        <v>14</v>
      </c>
      <c r="AP51" s="111">
        <f t="shared" ca="1" si="60"/>
        <v>16</v>
      </c>
      <c r="AQ51" s="111">
        <f t="shared" ref="AQ51:AR51" ca="1" si="174">IF((IF(AQ$11&lt;=($AE$6*$D$6),ROUNDUP($AG51+(AP$11*$AL$6),0),""))&lt;=$C51,(IF(AQ$11&lt;=($AE$6*$D$6),ROUNDUP($AG51+(AP$11*$AL$6),0),"")),"")</f>
        <v>18</v>
      </c>
      <c r="AR51" s="111">
        <f t="shared" ca="1" si="174"/>
        <v>20</v>
      </c>
      <c r="AS51" s="111" t="str">
        <f t="shared" si="62"/>
        <v/>
      </c>
      <c r="AT51" s="111" t="str">
        <f t="shared" si="63"/>
        <v/>
      </c>
      <c r="AU51" s="111" t="str">
        <f t="shared" si="64"/>
        <v/>
      </c>
      <c r="AV51" s="111" t="str">
        <f t="shared" si="65"/>
        <v/>
      </c>
      <c r="AW51" s="113" t="str">
        <f t="shared" si="66"/>
        <v/>
      </c>
      <c r="AY51" s="117">
        <f t="shared" ca="1" si="71"/>
        <v>1.2710617933643693</v>
      </c>
      <c r="BA51" s="115">
        <f t="shared" ca="1" si="24"/>
        <v>2</v>
      </c>
      <c r="BB51" s="111">
        <f t="shared" ref="BB51:BE51" ca="1" si="175">IF($B51&gt;=$AE$7,(IF(BB$11&lt;=$AE$7,ROUNDUP($AY51+(BA$11*($C51/$AE$7)),0),"")),(IF(BB$11&lt;=$B51,BB$11,"")))</f>
        <v>6</v>
      </c>
      <c r="BC51" s="111">
        <f t="shared" ca="1" si="175"/>
        <v>10</v>
      </c>
      <c r="BD51" s="111">
        <f t="shared" ca="1" si="175"/>
        <v>14</v>
      </c>
      <c r="BE51" s="113">
        <f t="shared" ca="1" si="175"/>
        <v>18</v>
      </c>
    </row>
    <row r="52" spans="1:57" s="66" customFormat="1" x14ac:dyDescent="0.25">
      <c r="A52" s="84" t="s">
        <v>42</v>
      </c>
      <c r="B52" s="85">
        <v>198</v>
      </c>
      <c r="C52" s="73">
        <f t="shared" si="18"/>
        <v>20</v>
      </c>
      <c r="D52" s="83">
        <f t="shared" si="26"/>
        <v>9.9</v>
      </c>
      <c r="E52" s="76">
        <f t="shared" ca="1" si="19"/>
        <v>8.6948790414494823</v>
      </c>
      <c r="F52" s="83"/>
      <c r="G52" s="95">
        <f t="shared" ca="1" si="20"/>
        <v>9</v>
      </c>
      <c r="H52" s="96">
        <f t="shared" ref="H52:AD52" ca="1" si="176">IF(H$11&lt;=$C52,ROUNDUP($E52+G$11*$D52,0),"")</f>
        <v>19</v>
      </c>
      <c r="I52" s="96">
        <f t="shared" ca="1" si="176"/>
        <v>29</v>
      </c>
      <c r="J52" s="96">
        <f t="shared" ca="1" si="176"/>
        <v>39</v>
      </c>
      <c r="K52" s="96">
        <f t="shared" ca="1" si="176"/>
        <v>49</v>
      </c>
      <c r="L52" s="96">
        <f t="shared" ca="1" si="176"/>
        <v>59</v>
      </c>
      <c r="M52" s="96">
        <f t="shared" ca="1" si="176"/>
        <v>69</v>
      </c>
      <c r="N52" s="96">
        <f t="shared" ca="1" si="176"/>
        <v>78</v>
      </c>
      <c r="O52" s="96">
        <f t="shared" ca="1" si="176"/>
        <v>88</v>
      </c>
      <c r="P52" s="96">
        <f t="shared" ca="1" si="176"/>
        <v>98</v>
      </c>
      <c r="Q52" s="96">
        <f t="shared" ca="1" si="176"/>
        <v>108</v>
      </c>
      <c r="R52" s="96">
        <f t="shared" ca="1" si="176"/>
        <v>118</v>
      </c>
      <c r="S52" s="96">
        <f t="shared" ca="1" si="176"/>
        <v>128</v>
      </c>
      <c r="T52" s="96">
        <f t="shared" ca="1" si="176"/>
        <v>138</v>
      </c>
      <c r="U52" s="96">
        <f t="shared" ca="1" si="176"/>
        <v>148</v>
      </c>
      <c r="V52" s="96">
        <f t="shared" ca="1" si="176"/>
        <v>158</v>
      </c>
      <c r="W52" s="96">
        <f t="shared" ca="1" si="176"/>
        <v>168</v>
      </c>
      <c r="X52" s="96">
        <f t="shared" ca="1" si="176"/>
        <v>177</v>
      </c>
      <c r="Y52" s="96">
        <f t="shared" ca="1" si="176"/>
        <v>187</v>
      </c>
      <c r="Z52" s="96">
        <f t="shared" ca="1" si="176"/>
        <v>197</v>
      </c>
      <c r="AA52" s="96" t="str">
        <f t="shared" si="176"/>
        <v/>
      </c>
      <c r="AB52" s="96" t="str">
        <f t="shared" si="176"/>
        <v/>
      </c>
      <c r="AC52" s="96" t="str">
        <f t="shared" si="176"/>
        <v/>
      </c>
      <c r="AD52" s="96" t="str">
        <f t="shared" si="176"/>
        <v/>
      </c>
      <c r="AE52" s="97" t="str">
        <f t="shared" si="152"/>
        <v/>
      </c>
      <c r="AG52" s="117">
        <f t="shared" ca="1" si="69"/>
        <v>1.5129187850681689</v>
      </c>
      <c r="AI52" s="115">
        <f t="shared" ca="1" si="4"/>
        <v>2</v>
      </c>
      <c r="AJ52" s="111">
        <f t="shared" ca="1" si="54"/>
        <v>4</v>
      </c>
      <c r="AK52" s="111">
        <f t="shared" ca="1" si="55"/>
        <v>6</v>
      </c>
      <c r="AL52" s="111">
        <f t="shared" ca="1" si="56"/>
        <v>8</v>
      </c>
      <c r="AM52" s="111">
        <f t="shared" ca="1" si="57"/>
        <v>10</v>
      </c>
      <c r="AN52" s="111">
        <f t="shared" ca="1" si="58"/>
        <v>12</v>
      </c>
      <c r="AO52" s="111">
        <f t="shared" ca="1" si="59"/>
        <v>14</v>
      </c>
      <c r="AP52" s="111">
        <f t="shared" ca="1" si="60"/>
        <v>16</v>
      </c>
      <c r="AQ52" s="111">
        <f t="shared" ref="AQ52:AR52" ca="1" si="177">IF((IF(AQ$11&lt;=($AE$6*$D$6),ROUNDUP($AG52+(AP$11*$AL$6),0),""))&lt;=$C52,(IF(AQ$11&lt;=($AE$6*$D$6),ROUNDUP($AG52+(AP$11*$AL$6),0),"")),"")</f>
        <v>18</v>
      </c>
      <c r="AR52" s="111">
        <f t="shared" ca="1" si="177"/>
        <v>20</v>
      </c>
      <c r="AS52" s="111" t="str">
        <f t="shared" si="62"/>
        <v/>
      </c>
      <c r="AT52" s="111" t="str">
        <f t="shared" si="63"/>
        <v/>
      </c>
      <c r="AU52" s="111" t="str">
        <f t="shared" si="64"/>
        <v/>
      </c>
      <c r="AV52" s="111" t="str">
        <f t="shared" si="65"/>
        <v/>
      </c>
      <c r="AW52" s="113" t="str">
        <f t="shared" si="66"/>
        <v/>
      </c>
      <c r="AY52" s="117">
        <f t="shared" ca="1" si="71"/>
        <v>3.769807789499068</v>
      </c>
      <c r="BA52" s="115">
        <f t="shared" ca="1" si="24"/>
        <v>4</v>
      </c>
      <c r="BB52" s="111">
        <f t="shared" ref="BB52:BE52" ca="1" si="178">IF($B52&gt;=$AE$7,(IF(BB$11&lt;=$AE$7,ROUNDUP($AY52+(BA$11*($C52/$AE$7)),0),"")),(IF(BB$11&lt;=$B52,BB$11,"")))</f>
        <v>8</v>
      </c>
      <c r="BC52" s="111">
        <f t="shared" ca="1" si="178"/>
        <v>12</v>
      </c>
      <c r="BD52" s="111">
        <f t="shared" ca="1" si="178"/>
        <v>16</v>
      </c>
      <c r="BE52" s="113">
        <f t="shared" ca="1" si="178"/>
        <v>20</v>
      </c>
    </row>
    <row r="53" spans="1:57" s="66" customFormat="1" x14ac:dyDescent="0.25">
      <c r="A53" s="84" t="s">
        <v>43</v>
      </c>
      <c r="B53" s="85">
        <v>152</v>
      </c>
      <c r="C53" s="73">
        <f t="shared" si="18"/>
        <v>20</v>
      </c>
      <c r="D53" s="83">
        <f t="shared" si="26"/>
        <v>7.6</v>
      </c>
      <c r="E53" s="76">
        <f t="shared" ca="1" si="19"/>
        <v>4.667420741822836</v>
      </c>
      <c r="F53" s="83"/>
      <c r="G53" s="95">
        <f t="shared" ca="1" si="20"/>
        <v>5</v>
      </c>
      <c r="H53" s="96">
        <f t="shared" ref="H53:AD53" ca="1" si="179">IF(H$11&lt;=$C53,ROUNDUP($E53+G$11*$D53,0),"")</f>
        <v>13</v>
      </c>
      <c r="I53" s="96">
        <f t="shared" ca="1" si="179"/>
        <v>20</v>
      </c>
      <c r="J53" s="96">
        <f t="shared" ca="1" si="179"/>
        <v>28</v>
      </c>
      <c r="K53" s="96">
        <f t="shared" ca="1" si="179"/>
        <v>36</v>
      </c>
      <c r="L53" s="96">
        <f t="shared" ca="1" si="179"/>
        <v>43</v>
      </c>
      <c r="M53" s="96">
        <f t="shared" ca="1" si="179"/>
        <v>51</v>
      </c>
      <c r="N53" s="96">
        <f t="shared" ca="1" si="179"/>
        <v>58</v>
      </c>
      <c r="O53" s="96">
        <f t="shared" ca="1" si="179"/>
        <v>66</v>
      </c>
      <c r="P53" s="96">
        <f t="shared" ca="1" si="179"/>
        <v>74</v>
      </c>
      <c r="Q53" s="96">
        <f t="shared" ca="1" si="179"/>
        <v>81</v>
      </c>
      <c r="R53" s="96">
        <f t="shared" ca="1" si="179"/>
        <v>89</v>
      </c>
      <c r="S53" s="96">
        <f t="shared" ca="1" si="179"/>
        <v>96</v>
      </c>
      <c r="T53" s="96">
        <f t="shared" ca="1" si="179"/>
        <v>104</v>
      </c>
      <c r="U53" s="96">
        <f t="shared" ca="1" si="179"/>
        <v>112</v>
      </c>
      <c r="V53" s="96">
        <f t="shared" ca="1" si="179"/>
        <v>119</v>
      </c>
      <c r="W53" s="96">
        <f t="shared" ca="1" si="179"/>
        <v>127</v>
      </c>
      <c r="X53" s="96">
        <f t="shared" ca="1" si="179"/>
        <v>134</v>
      </c>
      <c r="Y53" s="96">
        <f t="shared" ca="1" si="179"/>
        <v>142</v>
      </c>
      <c r="Z53" s="96">
        <f t="shared" ca="1" si="179"/>
        <v>150</v>
      </c>
      <c r="AA53" s="96" t="str">
        <f t="shared" si="179"/>
        <v/>
      </c>
      <c r="AB53" s="96" t="str">
        <f t="shared" si="179"/>
        <v/>
      </c>
      <c r="AC53" s="96" t="str">
        <f t="shared" si="179"/>
        <v/>
      </c>
      <c r="AD53" s="96" t="str">
        <f t="shared" si="179"/>
        <v/>
      </c>
      <c r="AE53" s="97" t="str">
        <f t="shared" si="152"/>
        <v/>
      </c>
      <c r="AG53" s="117">
        <f t="shared" ca="1" si="69"/>
        <v>1.1631167647612708</v>
      </c>
      <c r="AI53" s="115">
        <f t="shared" ca="1" si="4"/>
        <v>2</v>
      </c>
      <c r="AJ53" s="111">
        <f t="shared" ca="1" si="54"/>
        <v>4</v>
      </c>
      <c r="AK53" s="111">
        <f t="shared" ca="1" si="55"/>
        <v>6</v>
      </c>
      <c r="AL53" s="111">
        <f t="shared" ca="1" si="56"/>
        <v>8</v>
      </c>
      <c r="AM53" s="111">
        <f t="shared" ca="1" si="57"/>
        <v>10</v>
      </c>
      <c r="AN53" s="111">
        <f t="shared" ca="1" si="58"/>
        <v>12</v>
      </c>
      <c r="AO53" s="111">
        <f t="shared" ca="1" si="59"/>
        <v>14</v>
      </c>
      <c r="AP53" s="111">
        <f t="shared" ca="1" si="60"/>
        <v>16</v>
      </c>
      <c r="AQ53" s="111">
        <f t="shared" ref="AQ53:AR53" ca="1" si="180">IF((IF(AQ$11&lt;=($AE$6*$D$6),ROUNDUP($AG53+(AP$11*$AL$6),0),""))&lt;=$C53,(IF(AQ$11&lt;=($AE$6*$D$6),ROUNDUP($AG53+(AP$11*$AL$6),0),"")),"")</f>
        <v>18</v>
      </c>
      <c r="AR53" s="111">
        <f t="shared" ca="1" si="180"/>
        <v>20</v>
      </c>
      <c r="AS53" s="111" t="str">
        <f t="shared" si="62"/>
        <v/>
      </c>
      <c r="AT53" s="111" t="str">
        <f t="shared" si="63"/>
        <v/>
      </c>
      <c r="AU53" s="111" t="str">
        <f t="shared" si="64"/>
        <v/>
      </c>
      <c r="AV53" s="111" t="str">
        <f t="shared" si="65"/>
        <v/>
      </c>
      <c r="AW53" s="113" t="str">
        <f t="shared" si="66"/>
        <v/>
      </c>
      <c r="AY53" s="117">
        <f t="shared" ca="1" si="71"/>
        <v>1.4366260416845185</v>
      </c>
      <c r="BA53" s="115">
        <f t="shared" ca="1" si="24"/>
        <v>2</v>
      </c>
      <c r="BB53" s="111">
        <f t="shared" ref="BB53:BE53" ca="1" si="181">IF($B53&gt;=$AE$7,(IF(BB$11&lt;=$AE$7,ROUNDUP($AY53+(BA$11*($C53/$AE$7)),0),"")),(IF(BB$11&lt;=$B53,BB$11,"")))</f>
        <v>6</v>
      </c>
      <c r="BC53" s="111">
        <f t="shared" ca="1" si="181"/>
        <v>10</v>
      </c>
      <c r="BD53" s="111">
        <f t="shared" ca="1" si="181"/>
        <v>14</v>
      </c>
      <c r="BE53" s="113">
        <f t="shared" ca="1" si="181"/>
        <v>18</v>
      </c>
    </row>
    <row r="54" spans="1:57" s="66" customFormat="1" x14ac:dyDescent="0.25">
      <c r="A54" s="84" t="s">
        <v>44</v>
      </c>
      <c r="B54" s="85">
        <v>145</v>
      </c>
      <c r="C54" s="73">
        <f t="shared" si="18"/>
        <v>20</v>
      </c>
      <c r="D54" s="83">
        <f t="shared" si="26"/>
        <v>7.25</v>
      </c>
      <c r="E54" s="76">
        <f t="shared" ca="1" si="19"/>
        <v>1.1050641244481849</v>
      </c>
      <c r="F54" s="83"/>
      <c r="G54" s="95">
        <f t="shared" ca="1" si="20"/>
        <v>2</v>
      </c>
      <c r="H54" s="96">
        <f t="shared" ref="H54:AD54" ca="1" si="182">IF(H$11&lt;=$C54,ROUNDUP($E54+G$11*$D54,0),"")</f>
        <v>9</v>
      </c>
      <c r="I54" s="96">
        <f t="shared" ca="1" si="182"/>
        <v>16</v>
      </c>
      <c r="J54" s="96">
        <f t="shared" ca="1" si="182"/>
        <v>23</v>
      </c>
      <c r="K54" s="96">
        <f t="shared" ca="1" si="182"/>
        <v>31</v>
      </c>
      <c r="L54" s="96">
        <f t="shared" ca="1" si="182"/>
        <v>38</v>
      </c>
      <c r="M54" s="96">
        <f t="shared" ca="1" si="182"/>
        <v>45</v>
      </c>
      <c r="N54" s="96">
        <f t="shared" ca="1" si="182"/>
        <v>52</v>
      </c>
      <c r="O54" s="96">
        <f t="shared" ca="1" si="182"/>
        <v>60</v>
      </c>
      <c r="P54" s="96">
        <f t="shared" ca="1" si="182"/>
        <v>67</v>
      </c>
      <c r="Q54" s="96">
        <f t="shared" ca="1" si="182"/>
        <v>74</v>
      </c>
      <c r="R54" s="96">
        <f t="shared" ca="1" si="182"/>
        <v>81</v>
      </c>
      <c r="S54" s="96">
        <f t="shared" ca="1" si="182"/>
        <v>89</v>
      </c>
      <c r="T54" s="96">
        <f t="shared" ca="1" si="182"/>
        <v>96</v>
      </c>
      <c r="U54" s="96">
        <f t="shared" ca="1" si="182"/>
        <v>103</v>
      </c>
      <c r="V54" s="96">
        <f t="shared" ca="1" si="182"/>
        <v>110</v>
      </c>
      <c r="W54" s="96">
        <f t="shared" ca="1" si="182"/>
        <v>118</v>
      </c>
      <c r="X54" s="96">
        <f t="shared" ca="1" si="182"/>
        <v>125</v>
      </c>
      <c r="Y54" s="96">
        <f t="shared" ca="1" si="182"/>
        <v>132</v>
      </c>
      <c r="Z54" s="96">
        <f t="shared" ca="1" si="182"/>
        <v>139</v>
      </c>
      <c r="AA54" s="96" t="str">
        <f t="shared" si="182"/>
        <v/>
      </c>
      <c r="AB54" s="96" t="str">
        <f t="shared" si="182"/>
        <v/>
      </c>
      <c r="AC54" s="96" t="str">
        <f t="shared" si="182"/>
        <v/>
      </c>
      <c r="AD54" s="96" t="str">
        <f t="shared" si="182"/>
        <v/>
      </c>
      <c r="AE54" s="97" t="str">
        <f t="shared" si="152"/>
        <v/>
      </c>
      <c r="AG54" s="117">
        <f t="shared" ca="1" si="69"/>
        <v>0.44257402312011074</v>
      </c>
      <c r="AI54" s="115">
        <f t="shared" ca="1" si="4"/>
        <v>1</v>
      </c>
      <c r="AJ54" s="111">
        <f t="shared" ca="1" si="54"/>
        <v>3</v>
      </c>
      <c r="AK54" s="111">
        <f t="shared" ca="1" si="55"/>
        <v>5</v>
      </c>
      <c r="AL54" s="111">
        <f t="shared" ca="1" si="56"/>
        <v>7</v>
      </c>
      <c r="AM54" s="111">
        <f t="shared" ca="1" si="57"/>
        <v>9</v>
      </c>
      <c r="AN54" s="111">
        <f t="shared" ca="1" si="58"/>
        <v>11</v>
      </c>
      <c r="AO54" s="111">
        <f t="shared" ca="1" si="59"/>
        <v>13</v>
      </c>
      <c r="AP54" s="111">
        <f t="shared" ca="1" si="60"/>
        <v>15</v>
      </c>
      <c r="AQ54" s="111">
        <f t="shared" ref="AQ54:AR54" ca="1" si="183">IF((IF(AQ$11&lt;=($AE$6*$D$6),ROUNDUP($AG54+(AP$11*$AL$6),0),""))&lt;=$C54,(IF(AQ$11&lt;=($AE$6*$D$6),ROUNDUP($AG54+(AP$11*$AL$6),0),"")),"")</f>
        <v>17</v>
      </c>
      <c r="AR54" s="111">
        <f t="shared" ca="1" si="183"/>
        <v>19</v>
      </c>
      <c r="AS54" s="111" t="str">
        <f t="shared" si="62"/>
        <v/>
      </c>
      <c r="AT54" s="111" t="str">
        <f t="shared" si="63"/>
        <v/>
      </c>
      <c r="AU54" s="111" t="str">
        <f t="shared" si="64"/>
        <v/>
      </c>
      <c r="AV54" s="111" t="str">
        <f t="shared" si="65"/>
        <v/>
      </c>
      <c r="AW54" s="113" t="str">
        <f t="shared" si="66"/>
        <v/>
      </c>
      <c r="AY54" s="117">
        <f t="shared" ca="1" si="71"/>
        <v>1.9432685577561837</v>
      </c>
      <c r="BA54" s="115">
        <f t="shared" ca="1" si="24"/>
        <v>2</v>
      </c>
      <c r="BB54" s="111">
        <f t="shared" ref="BB54:BE54" ca="1" si="184">IF($B54&gt;=$AE$7,(IF(BB$11&lt;=$AE$7,ROUNDUP($AY54+(BA$11*($C54/$AE$7)),0),"")),(IF(BB$11&lt;=$B54,BB$11,"")))</f>
        <v>6</v>
      </c>
      <c r="BC54" s="111">
        <f t="shared" ca="1" si="184"/>
        <v>10</v>
      </c>
      <c r="BD54" s="111">
        <f t="shared" ca="1" si="184"/>
        <v>14</v>
      </c>
      <c r="BE54" s="113">
        <f t="shared" ca="1" si="184"/>
        <v>18</v>
      </c>
    </row>
    <row r="55" spans="1:57" s="66" customFormat="1" x14ac:dyDescent="0.25">
      <c r="A55" s="84" t="s">
        <v>45</v>
      </c>
      <c r="B55" s="85">
        <v>189</v>
      </c>
      <c r="C55" s="73">
        <f t="shared" si="18"/>
        <v>20</v>
      </c>
      <c r="D55" s="83">
        <f t="shared" si="26"/>
        <v>9.4499999999999993</v>
      </c>
      <c r="E55" s="76">
        <f t="shared" ca="1" si="19"/>
        <v>4.0729670776286797</v>
      </c>
      <c r="F55" s="83"/>
      <c r="G55" s="95">
        <f t="shared" ca="1" si="20"/>
        <v>5</v>
      </c>
      <c r="H55" s="96">
        <f t="shared" ref="H55:AD55" ca="1" si="185">IF(H$11&lt;=$C55,ROUNDUP($E55+G$11*$D55,0),"")</f>
        <v>14</v>
      </c>
      <c r="I55" s="96">
        <f t="shared" ca="1" si="185"/>
        <v>23</v>
      </c>
      <c r="J55" s="96">
        <f t="shared" ca="1" si="185"/>
        <v>33</v>
      </c>
      <c r="K55" s="96">
        <f t="shared" ca="1" si="185"/>
        <v>42</v>
      </c>
      <c r="L55" s="96">
        <f t="shared" ca="1" si="185"/>
        <v>52</v>
      </c>
      <c r="M55" s="96">
        <f t="shared" ca="1" si="185"/>
        <v>61</v>
      </c>
      <c r="N55" s="96">
        <f t="shared" ca="1" si="185"/>
        <v>71</v>
      </c>
      <c r="O55" s="96">
        <f t="shared" ca="1" si="185"/>
        <v>80</v>
      </c>
      <c r="P55" s="96">
        <f t="shared" ca="1" si="185"/>
        <v>90</v>
      </c>
      <c r="Q55" s="96">
        <f t="shared" ca="1" si="185"/>
        <v>99</v>
      </c>
      <c r="R55" s="96">
        <f t="shared" ca="1" si="185"/>
        <v>109</v>
      </c>
      <c r="S55" s="96">
        <f t="shared" ca="1" si="185"/>
        <v>118</v>
      </c>
      <c r="T55" s="96">
        <f t="shared" ca="1" si="185"/>
        <v>127</v>
      </c>
      <c r="U55" s="96">
        <f t="shared" ca="1" si="185"/>
        <v>137</v>
      </c>
      <c r="V55" s="96">
        <f t="shared" ca="1" si="185"/>
        <v>146</v>
      </c>
      <c r="W55" s="96">
        <f t="shared" ca="1" si="185"/>
        <v>156</v>
      </c>
      <c r="X55" s="96">
        <f t="shared" ca="1" si="185"/>
        <v>165</v>
      </c>
      <c r="Y55" s="96">
        <f t="shared" ca="1" si="185"/>
        <v>175</v>
      </c>
      <c r="Z55" s="96">
        <f t="shared" ca="1" si="185"/>
        <v>184</v>
      </c>
      <c r="AA55" s="96" t="str">
        <f t="shared" si="185"/>
        <v/>
      </c>
      <c r="AB55" s="96" t="str">
        <f t="shared" si="185"/>
        <v/>
      </c>
      <c r="AC55" s="96" t="str">
        <f t="shared" si="185"/>
        <v/>
      </c>
      <c r="AD55" s="96" t="str">
        <f t="shared" si="185"/>
        <v/>
      </c>
      <c r="AE55" s="97" t="str">
        <f t="shared" si="152"/>
        <v/>
      </c>
      <c r="AG55" s="117">
        <f t="shared" ca="1" si="69"/>
        <v>1.3346105404679283</v>
      </c>
      <c r="AI55" s="115">
        <f t="shared" ca="1" si="4"/>
        <v>2</v>
      </c>
      <c r="AJ55" s="111">
        <f t="shared" ca="1" si="54"/>
        <v>4</v>
      </c>
      <c r="AK55" s="111">
        <f t="shared" ca="1" si="55"/>
        <v>6</v>
      </c>
      <c r="AL55" s="111">
        <f t="shared" ca="1" si="56"/>
        <v>8</v>
      </c>
      <c r="AM55" s="111">
        <f t="shared" ca="1" si="57"/>
        <v>10</v>
      </c>
      <c r="AN55" s="111">
        <f t="shared" ca="1" si="58"/>
        <v>12</v>
      </c>
      <c r="AO55" s="111">
        <f t="shared" ca="1" si="59"/>
        <v>14</v>
      </c>
      <c r="AP55" s="111">
        <f t="shared" ca="1" si="60"/>
        <v>16</v>
      </c>
      <c r="AQ55" s="111">
        <f t="shared" ref="AQ55:AR55" ca="1" si="186">IF((IF(AQ$11&lt;=($AE$6*$D$6),ROUNDUP($AG55+(AP$11*$AL$6),0),""))&lt;=$C55,(IF(AQ$11&lt;=($AE$6*$D$6),ROUNDUP($AG55+(AP$11*$AL$6),0),"")),"")</f>
        <v>18</v>
      </c>
      <c r="AR55" s="111">
        <f t="shared" ca="1" si="186"/>
        <v>20</v>
      </c>
      <c r="AS55" s="111" t="str">
        <f t="shared" si="62"/>
        <v/>
      </c>
      <c r="AT55" s="111" t="str">
        <f t="shared" si="63"/>
        <v/>
      </c>
      <c r="AU55" s="111" t="str">
        <f t="shared" si="64"/>
        <v/>
      </c>
      <c r="AV55" s="111" t="str">
        <f t="shared" si="65"/>
        <v/>
      </c>
      <c r="AW55" s="113" t="str">
        <f t="shared" si="66"/>
        <v/>
      </c>
      <c r="AY55" s="117">
        <f t="shared" ca="1" si="71"/>
        <v>0.11149020709185509</v>
      </c>
      <c r="BA55" s="115">
        <f t="shared" ca="1" si="24"/>
        <v>1</v>
      </c>
      <c r="BB55" s="111">
        <f t="shared" ref="BB55:BE55" ca="1" si="187">IF($B55&gt;=$AE$7,(IF(BB$11&lt;=$AE$7,ROUNDUP($AY55+(BA$11*($C55/$AE$7)),0),"")),(IF(BB$11&lt;=$B55,BB$11,"")))</f>
        <v>5</v>
      </c>
      <c r="BC55" s="111">
        <f t="shared" ca="1" si="187"/>
        <v>9</v>
      </c>
      <c r="BD55" s="111">
        <f t="shared" ca="1" si="187"/>
        <v>13</v>
      </c>
      <c r="BE55" s="113">
        <f t="shared" ca="1" si="187"/>
        <v>17</v>
      </c>
    </row>
    <row r="56" spans="1:57" s="66" customFormat="1" x14ac:dyDescent="0.25">
      <c r="A56" s="84" t="s">
        <v>46</v>
      </c>
      <c r="B56" s="85">
        <v>139</v>
      </c>
      <c r="C56" s="73">
        <f t="shared" si="18"/>
        <v>20</v>
      </c>
      <c r="D56" s="83">
        <f t="shared" si="26"/>
        <v>6.95</v>
      </c>
      <c r="E56" s="76">
        <f t="shared" ca="1" si="19"/>
        <v>1.8644675828268811</v>
      </c>
      <c r="F56" s="83"/>
      <c r="G56" s="95">
        <f t="shared" ca="1" si="20"/>
        <v>2</v>
      </c>
      <c r="H56" s="96">
        <f t="shared" ref="H56:AD56" ca="1" si="188">IF(H$11&lt;=$C56,ROUNDUP($E56+G$11*$D56,0),"")</f>
        <v>9</v>
      </c>
      <c r="I56" s="96">
        <f t="shared" ca="1" si="188"/>
        <v>16</v>
      </c>
      <c r="J56" s="96">
        <f t="shared" ca="1" si="188"/>
        <v>23</v>
      </c>
      <c r="K56" s="96">
        <f t="shared" ca="1" si="188"/>
        <v>30</v>
      </c>
      <c r="L56" s="96">
        <f t="shared" ca="1" si="188"/>
        <v>37</v>
      </c>
      <c r="M56" s="96">
        <f t="shared" ca="1" si="188"/>
        <v>44</v>
      </c>
      <c r="N56" s="96">
        <f t="shared" ca="1" si="188"/>
        <v>51</v>
      </c>
      <c r="O56" s="96">
        <f t="shared" ca="1" si="188"/>
        <v>58</v>
      </c>
      <c r="P56" s="96">
        <f t="shared" ca="1" si="188"/>
        <v>65</v>
      </c>
      <c r="Q56" s="96">
        <f t="shared" ca="1" si="188"/>
        <v>72</v>
      </c>
      <c r="R56" s="96">
        <f t="shared" ca="1" si="188"/>
        <v>79</v>
      </c>
      <c r="S56" s="96">
        <f t="shared" ca="1" si="188"/>
        <v>86</v>
      </c>
      <c r="T56" s="96">
        <f t="shared" ca="1" si="188"/>
        <v>93</v>
      </c>
      <c r="U56" s="96">
        <f t="shared" ca="1" si="188"/>
        <v>100</v>
      </c>
      <c r="V56" s="96">
        <f t="shared" ca="1" si="188"/>
        <v>107</v>
      </c>
      <c r="W56" s="96">
        <f t="shared" ca="1" si="188"/>
        <v>114</v>
      </c>
      <c r="X56" s="96">
        <f t="shared" ca="1" si="188"/>
        <v>121</v>
      </c>
      <c r="Y56" s="96">
        <f t="shared" ca="1" si="188"/>
        <v>127</v>
      </c>
      <c r="Z56" s="96">
        <f t="shared" ca="1" si="188"/>
        <v>134</v>
      </c>
      <c r="AA56" s="96" t="str">
        <f t="shared" si="188"/>
        <v/>
      </c>
      <c r="AB56" s="96" t="str">
        <f t="shared" si="188"/>
        <v/>
      </c>
      <c r="AC56" s="96" t="str">
        <f t="shared" si="188"/>
        <v/>
      </c>
      <c r="AD56" s="96" t="str">
        <f t="shared" si="188"/>
        <v/>
      </c>
      <c r="AE56" s="97" t="str">
        <f t="shared" si="152"/>
        <v/>
      </c>
      <c r="AG56" s="117">
        <f t="shared" ca="1" si="69"/>
        <v>0.73074893592064516</v>
      </c>
      <c r="AI56" s="115">
        <f t="shared" ca="1" si="4"/>
        <v>1</v>
      </c>
      <c r="AJ56" s="111">
        <f t="shared" ca="1" si="54"/>
        <v>3</v>
      </c>
      <c r="AK56" s="111">
        <f t="shared" ca="1" si="55"/>
        <v>5</v>
      </c>
      <c r="AL56" s="111">
        <f t="shared" ca="1" si="56"/>
        <v>7</v>
      </c>
      <c r="AM56" s="111">
        <f t="shared" ca="1" si="57"/>
        <v>9</v>
      </c>
      <c r="AN56" s="111">
        <f t="shared" ca="1" si="58"/>
        <v>11</v>
      </c>
      <c r="AO56" s="111">
        <f t="shared" ca="1" si="59"/>
        <v>13</v>
      </c>
      <c r="AP56" s="111">
        <f t="shared" ca="1" si="60"/>
        <v>15</v>
      </c>
      <c r="AQ56" s="111">
        <f t="shared" ref="AQ56:AR56" ca="1" si="189">IF((IF(AQ$11&lt;=($AE$6*$D$6),ROUNDUP($AG56+(AP$11*$AL$6),0),""))&lt;=$C56,(IF(AQ$11&lt;=($AE$6*$D$6),ROUNDUP($AG56+(AP$11*$AL$6),0),"")),"")</f>
        <v>17</v>
      </c>
      <c r="AR56" s="111">
        <f t="shared" ca="1" si="189"/>
        <v>19</v>
      </c>
      <c r="AS56" s="111" t="str">
        <f t="shared" si="62"/>
        <v/>
      </c>
      <c r="AT56" s="111" t="str">
        <f t="shared" si="63"/>
        <v/>
      </c>
      <c r="AU56" s="111" t="str">
        <f t="shared" si="64"/>
        <v/>
      </c>
      <c r="AV56" s="111" t="str">
        <f t="shared" si="65"/>
        <v/>
      </c>
      <c r="AW56" s="113" t="str">
        <f t="shared" si="66"/>
        <v/>
      </c>
      <c r="AY56" s="117">
        <f t="shared" ca="1" si="71"/>
        <v>1.1556478514508797</v>
      </c>
      <c r="BA56" s="115">
        <f t="shared" ca="1" si="24"/>
        <v>2</v>
      </c>
      <c r="BB56" s="111">
        <f t="shared" ref="BB56:BE56" ca="1" si="190">IF($B56&gt;=$AE$7,(IF(BB$11&lt;=$AE$7,ROUNDUP($AY56+(BA$11*($C56/$AE$7)),0),"")),(IF(BB$11&lt;=$B56,BB$11,"")))</f>
        <v>6</v>
      </c>
      <c r="BC56" s="111">
        <f t="shared" ca="1" si="190"/>
        <v>10</v>
      </c>
      <c r="BD56" s="111">
        <f t="shared" ca="1" si="190"/>
        <v>14</v>
      </c>
      <c r="BE56" s="113">
        <f t="shared" ca="1" si="190"/>
        <v>18</v>
      </c>
    </row>
    <row r="57" spans="1:57" s="66" customFormat="1" x14ac:dyDescent="0.25">
      <c r="A57" s="84" t="s">
        <v>47</v>
      </c>
      <c r="B57" s="85">
        <v>242</v>
      </c>
      <c r="C57" s="73">
        <f t="shared" si="18"/>
        <v>20</v>
      </c>
      <c r="D57" s="83">
        <f t="shared" si="26"/>
        <v>12.1</v>
      </c>
      <c r="E57" s="76">
        <f t="shared" ca="1" si="19"/>
        <v>0.65575095715103027</v>
      </c>
      <c r="F57" s="83"/>
      <c r="G57" s="95">
        <f t="shared" ca="1" si="20"/>
        <v>1</v>
      </c>
      <c r="H57" s="96">
        <f t="shared" ref="H57:AD57" ca="1" si="191">IF(H$11&lt;=$C57,ROUNDUP($E57+G$11*$D57,0),"")</f>
        <v>13</v>
      </c>
      <c r="I57" s="96">
        <f t="shared" ca="1" si="191"/>
        <v>25</v>
      </c>
      <c r="J57" s="96">
        <f t="shared" ca="1" si="191"/>
        <v>37</v>
      </c>
      <c r="K57" s="96">
        <f t="shared" ca="1" si="191"/>
        <v>50</v>
      </c>
      <c r="L57" s="96">
        <f t="shared" ca="1" si="191"/>
        <v>62</v>
      </c>
      <c r="M57" s="96">
        <f t="shared" ca="1" si="191"/>
        <v>74</v>
      </c>
      <c r="N57" s="96">
        <f t="shared" ca="1" si="191"/>
        <v>86</v>
      </c>
      <c r="O57" s="96">
        <f t="shared" ca="1" si="191"/>
        <v>98</v>
      </c>
      <c r="P57" s="96">
        <f t="shared" ca="1" si="191"/>
        <v>110</v>
      </c>
      <c r="Q57" s="96">
        <f t="shared" ca="1" si="191"/>
        <v>122</v>
      </c>
      <c r="R57" s="96">
        <f t="shared" ca="1" si="191"/>
        <v>134</v>
      </c>
      <c r="S57" s="96">
        <f t="shared" ca="1" si="191"/>
        <v>146</v>
      </c>
      <c r="T57" s="96">
        <f t="shared" ca="1" si="191"/>
        <v>158</v>
      </c>
      <c r="U57" s="96">
        <f t="shared" ca="1" si="191"/>
        <v>171</v>
      </c>
      <c r="V57" s="96">
        <f t="shared" ca="1" si="191"/>
        <v>183</v>
      </c>
      <c r="W57" s="96">
        <f t="shared" ca="1" si="191"/>
        <v>195</v>
      </c>
      <c r="X57" s="96">
        <f t="shared" ca="1" si="191"/>
        <v>207</v>
      </c>
      <c r="Y57" s="96">
        <f t="shared" ca="1" si="191"/>
        <v>219</v>
      </c>
      <c r="Z57" s="96">
        <f t="shared" ca="1" si="191"/>
        <v>231</v>
      </c>
      <c r="AA57" s="96" t="str">
        <f t="shared" si="191"/>
        <v/>
      </c>
      <c r="AB57" s="96" t="str">
        <f t="shared" si="191"/>
        <v/>
      </c>
      <c r="AC57" s="96" t="str">
        <f t="shared" si="191"/>
        <v/>
      </c>
      <c r="AD57" s="96" t="str">
        <f t="shared" si="191"/>
        <v/>
      </c>
      <c r="AE57" s="97" t="str">
        <f t="shared" si="152"/>
        <v/>
      </c>
      <c r="AG57" s="117">
        <f t="shared" ca="1" si="69"/>
        <v>0.43872086206696159</v>
      </c>
      <c r="AI57" s="115">
        <f t="shared" ca="1" si="4"/>
        <v>1</v>
      </c>
      <c r="AJ57" s="111">
        <f t="shared" ca="1" si="54"/>
        <v>3</v>
      </c>
      <c r="AK57" s="111">
        <f t="shared" ca="1" si="55"/>
        <v>5</v>
      </c>
      <c r="AL57" s="111">
        <f t="shared" ca="1" si="56"/>
        <v>7</v>
      </c>
      <c r="AM57" s="111">
        <f t="shared" ca="1" si="57"/>
        <v>9</v>
      </c>
      <c r="AN57" s="111">
        <f t="shared" ca="1" si="58"/>
        <v>11</v>
      </c>
      <c r="AO57" s="111">
        <f t="shared" ca="1" si="59"/>
        <v>13</v>
      </c>
      <c r="AP57" s="111">
        <f t="shared" ca="1" si="60"/>
        <v>15</v>
      </c>
      <c r="AQ57" s="111">
        <f t="shared" ref="AQ57:AR57" ca="1" si="192">IF((IF(AQ$11&lt;=($AE$6*$D$6),ROUNDUP($AG57+(AP$11*$AL$6),0),""))&lt;=$C57,(IF(AQ$11&lt;=($AE$6*$D$6),ROUNDUP($AG57+(AP$11*$AL$6),0),"")),"")</f>
        <v>17</v>
      </c>
      <c r="AR57" s="111">
        <f t="shared" ca="1" si="192"/>
        <v>19</v>
      </c>
      <c r="AS57" s="111" t="str">
        <f t="shared" si="62"/>
        <v/>
      </c>
      <c r="AT57" s="111" t="str">
        <f t="shared" si="63"/>
        <v/>
      </c>
      <c r="AU57" s="111" t="str">
        <f t="shared" si="64"/>
        <v/>
      </c>
      <c r="AV57" s="111" t="str">
        <f t="shared" si="65"/>
        <v/>
      </c>
      <c r="AW57" s="113" t="str">
        <f t="shared" si="66"/>
        <v/>
      </c>
      <c r="AY57" s="117">
        <f t="shared" ca="1" si="71"/>
        <v>2.0944043196605211</v>
      </c>
      <c r="BA57" s="115">
        <f t="shared" ca="1" si="24"/>
        <v>3</v>
      </c>
      <c r="BB57" s="111">
        <f t="shared" ref="BB57:BE57" ca="1" si="193">IF($B57&gt;=$AE$7,(IF(BB$11&lt;=$AE$7,ROUNDUP($AY57+(BA$11*($C57/$AE$7)),0),"")),(IF(BB$11&lt;=$B57,BB$11,"")))</f>
        <v>7</v>
      </c>
      <c r="BC57" s="111">
        <f t="shared" ca="1" si="193"/>
        <v>11</v>
      </c>
      <c r="BD57" s="111">
        <f t="shared" ca="1" si="193"/>
        <v>15</v>
      </c>
      <c r="BE57" s="113">
        <f t="shared" ca="1" si="193"/>
        <v>19</v>
      </c>
    </row>
    <row r="58" spans="1:57" s="66" customFormat="1" x14ac:dyDescent="0.25">
      <c r="A58" s="84" t="s">
        <v>48</v>
      </c>
      <c r="B58" s="85">
        <v>163</v>
      </c>
      <c r="C58" s="73">
        <f t="shared" si="18"/>
        <v>20</v>
      </c>
      <c r="D58" s="83">
        <f t="shared" si="26"/>
        <v>8.15</v>
      </c>
      <c r="E58" s="76">
        <f t="shared" ca="1" si="19"/>
        <v>6.4429609113881723</v>
      </c>
      <c r="F58" s="83"/>
      <c r="G58" s="95">
        <f t="shared" ca="1" si="20"/>
        <v>7</v>
      </c>
      <c r="H58" s="96">
        <f t="shared" ref="H58:AD58" ca="1" si="194">IF(H$11&lt;=$C58,ROUNDUP($E58+G$11*$D58,0),"")</f>
        <v>15</v>
      </c>
      <c r="I58" s="96">
        <f t="shared" ca="1" si="194"/>
        <v>23</v>
      </c>
      <c r="J58" s="96">
        <f t="shared" ca="1" si="194"/>
        <v>31</v>
      </c>
      <c r="K58" s="96">
        <f t="shared" ca="1" si="194"/>
        <v>40</v>
      </c>
      <c r="L58" s="96">
        <f t="shared" ca="1" si="194"/>
        <v>48</v>
      </c>
      <c r="M58" s="96">
        <f t="shared" ca="1" si="194"/>
        <v>56</v>
      </c>
      <c r="N58" s="96">
        <f t="shared" ca="1" si="194"/>
        <v>64</v>
      </c>
      <c r="O58" s="96">
        <f t="shared" ca="1" si="194"/>
        <v>72</v>
      </c>
      <c r="P58" s="96">
        <f t="shared" ca="1" si="194"/>
        <v>80</v>
      </c>
      <c r="Q58" s="96">
        <f t="shared" ca="1" si="194"/>
        <v>88</v>
      </c>
      <c r="R58" s="96">
        <f t="shared" ca="1" si="194"/>
        <v>97</v>
      </c>
      <c r="S58" s="96">
        <f t="shared" ca="1" si="194"/>
        <v>105</v>
      </c>
      <c r="T58" s="96">
        <f t="shared" ca="1" si="194"/>
        <v>113</v>
      </c>
      <c r="U58" s="96">
        <f t="shared" ca="1" si="194"/>
        <v>121</v>
      </c>
      <c r="V58" s="96">
        <f t="shared" ca="1" si="194"/>
        <v>129</v>
      </c>
      <c r="W58" s="96">
        <f t="shared" ca="1" si="194"/>
        <v>137</v>
      </c>
      <c r="X58" s="96">
        <f t="shared" ca="1" si="194"/>
        <v>145</v>
      </c>
      <c r="Y58" s="96">
        <f t="shared" ca="1" si="194"/>
        <v>154</v>
      </c>
      <c r="Z58" s="96">
        <f t="shared" ca="1" si="194"/>
        <v>162</v>
      </c>
      <c r="AA58" s="96" t="str">
        <f t="shared" si="194"/>
        <v/>
      </c>
      <c r="AB58" s="96" t="str">
        <f t="shared" si="194"/>
        <v/>
      </c>
      <c r="AC58" s="96" t="str">
        <f t="shared" si="194"/>
        <v/>
      </c>
      <c r="AD58" s="96" t="str">
        <f t="shared" si="194"/>
        <v/>
      </c>
      <c r="AE58" s="97" t="str">
        <f t="shared" si="152"/>
        <v/>
      </c>
      <c r="AG58" s="117">
        <f t="shared" ca="1" si="69"/>
        <v>1.6105412883625878</v>
      </c>
      <c r="AI58" s="115">
        <f t="shared" ca="1" si="4"/>
        <v>2</v>
      </c>
      <c r="AJ58" s="111">
        <f t="shared" ca="1" si="54"/>
        <v>4</v>
      </c>
      <c r="AK58" s="111">
        <f t="shared" ca="1" si="55"/>
        <v>6</v>
      </c>
      <c r="AL58" s="111">
        <f t="shared" ca="1" si="56"/>
        <v>8</v>
      </c>
      <c r="AM58" s="111">
        <f t="shared" ca="1" si="57"/>
        <v>10</v>
      </c>
      <c r="AN58" s="111">
        <f t="shared" ca="1" si="58"/>
        <v>12</v>
      </c>
      <c r="AO58" s="111">
        <f t="shared" ca="1" si="59"/>
        <v>14</v>
      </c>
      <c r="AP58" s="111">
        <f t="shared" ca="1" si="60"/>
        <v>16</v>
      </c>
      <c r="AQ58" s="111">
        <f t="shared" ref="AQ58:AR58" ca="1" si="195">IF((IF(AQ$11&lt;=($AE$6*$D$6),ROUNDUP($AG58+(AP$11*$AL$6),0),""))&lt;=$C58,(IF(AQ$11&lt;=($AE$6*$D$6),ROUNDUP($AG58+(AP$11*$AL$6),0),"")),"")</f>
        <v>18</v>
      </c>
      <c r="AR58" s="111">
        <f t="shared" ca="1" si="195"/>
        <v>20</v>
      </c>
      <c r="AS58" s="111" t="str">
        <f t="shared" si="62"/>
        <v/>
      </c>
      <c r="AT58" s="111" t="str">
        <f t="shared" si="63"/>
        <v/>
      </c>
      <c r="AU58" s="111" t="str">
        <f t="shared" si="64"/>
        <v/>
      </c>
      <c r="AV58" s="111" t="str">
        <f t="shared" si="65"/>
        <v/>
      </c>
      <c r="AW58" s="113" t="str">
        <f t="shared" si="66"/>
        <v/>
      </c>
      <c r="AY58" s="117">
        <f t="shared" ca="1" si="71"/>
        <v>1.5900010523108348</v>
      </c>
      <c r="BA58" s="115">
        <f t="shared" ca="1" si="24"/>
        <v>2</v>
      </c>
      <c r="BB58" s="111">
        <f t="shared" ref="BB58:BE58" ca="1" si="196">IF($B58&gt;=$AE$7,(IF(BB$11&lt;=$AE$7,ROUNDUP($AY58+(BA$11*($C58/$AE$7)),0),"")),(IF(BB$11&lt;=$B58,BB$11,"")))</f>
        <v>6</v>
      </c>
      <c r="BC58" s="111">
        <f t="shared" ca="1" si="196"/>
        <v>10</v>
      </c>
      <c r="BD58" s="111">
        <f t="shared" ca="1" si="196"/>
        <v>14</v>
      </c>
      <c r="BE58" s="113">
        <f t="shared" ca="1" si="196"/>
        <v>18</v>
      </c>
    </row>
    <row r="59" spans="1:57" s="66" customFormat="1" x14ac:dyDescent="0.25">
      <c r="A59" s="84" t="s">
        <v>49</v>
      </c>
      <c r="B59" s="85">
        <v>319</v>
      </c>
      <c r="C59" s="73">
        <f t="shared" si="18"/>
        <v>20</v>
      </c>
      <c r="D59" s="83">
        <f t="shared" si="26"/>
        <v>15.95</v>
      </c>
      <c r="E59" s="76">
        <f t="shared" ca="1" si="19"/>
        <v>1.8914412149851232</v>
      </c>
      <c r="F59" s="83"/>
      <c r="G59" s="95">
        <f t="shared" ca="1" si="20"/>
        <v>2</v>
      </c>
      <c r="H59" s="96">
        <f t="shared" ref="H59:AD59" ca="1" si="197">IF(H$11&lt;=$C59,ROUNDUP($E59+G$11*$D59,0),"")</f>
        <v>18</v>
      </c>
      <c r="I59" s="96">
        <f t="shared" ca="1" si="197"/>
        <v>34</v>
      </c>
      <c r="J59" s="96">
        <f t="shared" ca="1" si="197"/>
        <v>50</v>
      </c>
      <c r="K59" s="96">
        <f t="shared" ca="1" si="197"/>
        <v>66</v>
      </c>
      <c r="L59" s="96">
        <f t="shared" ca="1" si="197"/>
        <v>82</v>
      </c>
      <c r="M59" s="96">
        <f t="shared" ca="1" si="197"/>
        <v>98</v>
      </c>
      <c r="N59" s="96">
        <f t="shared" ca="1" si="197"/>
        <v>114</v>
      </c>
      <c r="O59" s="96">
        <f t="shared" ca="1" si="197"/>
        <v>130</v>
      </c>
      <c r="P59" s="96">
        <f t="shared" ca="1" si="197"/>
        <v>146</v>
      </c>
      <c r="Q59" s="96">
        <f t="shared" ca="1" si="197"/>
        <v>162</v>
      </c>
      <c r="R59" s="96">
        <f t="shared" ca="1" si="197"/>
        <v>178</v>
      </c>
      <c r="S59" s="96">
        <f t="shared" ca="1" si="197"/>
        <v>194</v>
      </c>
      <c r="T59" s="96">
        <f t="shared" ca="1" si="197"/>
        <v>210</v>
      </c>
      <c r="U59" s="96">
        <f t="shared" ca="1" si="197"/>
        <v>226</v>
      </c>
      <c r="V59" s="96">
        <f t="shared" ca="1" si="197"/>
        <v>242</v>
      </c>
      <c r="W59" s="96">
        <f t="shared" ca="1" si="197"/>
        <v>258</v>
      </c>
      <c r="X59" s="96">
        <f t="shared" ca="1" si="197"/>
        <v>274</v>
      </c>
      <c r="Y59" s="96">
        <f t="shared" ca="1" si="197"/>
        <v>289</v>
      </c>
      <c r="Z59" s="96">
        <f t="shared" ca="1" si="197"/>
        <v>305</v>
      </c>
      <c r="AA59" s="96" t="str">
        <f t="shared" si="197"/>
        <v/>
      </c>
      <c r="AB59" s="96" t="str">
        <f t="shared" si="197"/>
        <v/>
      </c>
      <c r="AC59" s="96" t="str">
        <f t="shared" si="197"/>
        <v/>
      </c>
      <c r="AD59" s="96" t="str">
        <f t="shared" si="197"/>
        <v/>
      </c>
      <c r="AE59" s="97" t="str">
        <f t="shared" si="152"/>
        <v/>
      </c>
      <c r="AG59" s="117">
        <f t="shared" ca="1" si="69"/>
        <v>1.04001391911357</v>
      </c>
      <c r="AI59" s="115">
        <f t="shared" ca="1" si="4"/>
        <v>2</v>
      </c>
      <c r="AJ59" s="111">
        <f t="shared" ca="1" si="54"/>
        <v>4</v>
      </c>
      <c r="AK59" s="111">
        <f t="shared" ca="1" si="55"/>
        <v>6</v>
      </c>
      <c r="AL59" s="111">
        <f t="shared" ca="1" si="56"/>
        <v>8</v>
      </c>
      <c r="AM59" s="111">
        <f t="shared" ca="1" si="57"/>
        <v>10</v>
      </c>
      <c r="AN59" s="111">
        <f t="shared" ca="1" si="58"/>
        <v>12</v>
      </c>
      <c r="AO59" s="111">
        <f t="shared" ca="1" si="59"/>
        <v>14</v>
      </c>
      <c r="AP59" s="111">
        <f t="shared" ca="1" si="60"/>
        <v>16</v>
      </c>
      <c r="AQ59" s="111">
        <f t="shared" ref="AQ59:AR59" ca="1" si="198">IF((IF(AQ$11&lt;=($AE$6*$D$6),ROUNDUP($AG59+(AP$11*$AL$6),0),""))&lt;=$C59,(IF(AQ$11&lt;=($AE$6*$D$6),ROUNDUP($AG59+(AP$11*$AL$6),0),"")),"")</f>
        <v>18</v>
      </c>
      <c r="AR59" s="111">
        <f t="shared" ca="1" si="198"/>
        <v>20</v>
      </c>
      <c r="AS59" s="111" t="str">
        <f t="shared" si="62"/>
        <v/>
      </c>
      <c r="AT59" s="111" t="str">
        <f t="shared" si="63"/>
        <v/>
      </c>
      <c r="AU59" s="111" t="str">
        <f t="shared" si="64"/>
        <v/>
      </c>
      <c r="AV59" s="111" t="str">
        <f t="shared" si="65"/>
        <v/>
      </c>
      <c r="AW59" s="113" t="str">
        <f t="shared" si="66"/>
        <v/>
      </c>
      <c r="AY59" s="117">
        <f t="shared" ca="1" si="71"/>
        <v>3.8220383576260555</v>
      </c>
      <c r="BA59" s="115">
        <f t="shared" ca="1" si="24"/>
        <v>4</v>
      </c>
      <c r="BB59" s="111">
        <f t="shared" ref="BB59:BE59" ca="1" si="199">IF($B59&gt;=$AE$7,(IF(BB$11&lt;=$AE$7,ROUNDUP($AY59+(BA$11*($C59/$AE$7)),0),"")),(IF(BB$11&lt;=$B59,BB$11,"")))</f>
        <v>8</v>
      </c>
      <c r="BC59" s="111">
        <f t="shared" ca="1" si="199"/>
        <v>12</v>
      </c>
      <c r="BD59" s="111">
        <f t="shared" ca="1" si="199"/>
        <v>16</v>
      </c>
      <c r="BE59" s="113">
        <f t="shared" ca="1" si="199"/>
        <v>20</v>
      </c>
    </row>
    <row r="60" spans="1:57" s="66" customFormat="1" x14ac:dyDescent="0.25">
      <c r="A60" s="84" t="s">
        <v>50</v>
      </c>
      <c r="B60" s="85">
        <v>305</v>
      </c>
      <c r="C60" s="73">
        <f t="shared" si="18"/>
        <v>20</v>
      </c>
      <c r="D60" s="83">
        <f t="shared" si="26"/>
        <v>15.25</v>
      </c>
      <c r="E60" s="76">
        <f t="shared" ca="1" si="19"/>
        <v>2.5798237243986755</v>
      </c>
      <c r="F60" s="83"/>
      <c r="G60" s="95">
        <f t="shared" ca="1" si="20"/>
        <v>3</v>
      </c>
      <c r="H60" s="96">
        <f t="shared" ref="H60:AD60" ca="1" si="200">IF(H$11&lt;=$C60,ROUNDUP($E60+G$11*$D60,0),"")</f>
        <v>18</v>
      </c>
      <c r="I60" s="96">
        <f t="shared" ca="1" si="200"/>
        <v>34</v>
      </c>
      <c r="J60" s="96">
        <f t="shared" ca="1" si="200"/>
        <v>49</v>
      </c>
      <c r="K60" s="96">
        <f t="shared" ca="1" si="200"/>
        <v>64</v>
      </c>
      <c r="L60" s="96">
        <f t="shared" ca="1" si="200"/>
        <v>79</v>
      </c>
      <c r="M60" s="96">
        <f t="shared" ca="1" si="200"/>
        <v>95</v>
      </c>
      <c r="N60" s="96">
        <f t="shared" ca="1" si="200"/>
        <v>110</v>
      </c>
      <c r="O60" s="96">
        <f t="shared" ca="1" si="200"/>
        <v>125</v>
      </c>
      <c r="P60" s="96">
        <f t="shared" ca="1" si="200"/>
        <v>140</v>
      </c>
      <c r="Q60" s="96">
        <f t="shared" ca="1" si="200"/>
        <v>156</v>
      </c>
      <c r="R60" s="96">
        <f t="shared" ca="1" si="200"/>
        <v>171</v>
      </c>
      <c r="S60" s="96">
        <f t="shared" ca="1" si="200"/>
        <v>186</v>
      </c>
      <c r="T60" s="96">
        <f t="shared" ca="1" si="200"/>
        <v>201</v>
      </c>
      <c r="U60" s="96">
        <f t="shared" ca="1" si="200"/>
        <v>217</v>
      </c>
      <c r="V60" s="96">
        <f t="shared" ca="1" si="200"/>
        <v>232</v>
      </c>
      <c r="W60" s="96">
        <f t="shared" ca="1" si="200"/>
        <v>247</v>
      </c>
      <c r="X60" s="96">
        <f t="shared" ca="1" si="200"/>
        <v>262</v>
      </c>
      <c r="Y60" s="96">
        <f t="shared" ca="1" si="200"/>
        <v>278</v>
      </c>
      <c r="Z60" s="96">
        <f t="shared" ca="1" si="200"/>
        <v>293</v>
      </c>
      <c r="AA60" s="96" t="str">
        <f t="shared" si="200"/>
        <v/>
      </c>
      <c r="AB60" s="96" t="str">
        <f t="shared" si="200"/>
        <v/>
      </c>
      <c r="AC60" s="96" t="str">
        <f t="shared" si="200"/>
        <v/>
      </c>
      <c r="AD60" s="96" t="str">
        <f t="shared" si="200"/>
        <v/>
      </c>
      <c r="AE60" s="97" t="str">
        <f t="shared" si="152"/>
        <v/>
      </c>
      <c r="AG60" s="117">
        <f t="shared" ca="1" si="69"/>
        <v>0.66483899300305294</v>
      </c>
      <c r="AI60" s="115">
        <f t="shared" ca="1" si="4"/>
        <v>1</v>
      </c>
      <c r="AJ60" s="111">
        <f t="shared" ca="1" si="54"/>
        <v>3</v>
      </c>
      <c r="AK60" s="111">
        <f t="shared" ca="1" si="55"/>
        <v>5</v>
      </c>
      <c r="AL60" s="111">
        <f t="shared" ca="1" si="56"/>
        <v>7</v>
      </c>
      <c r="AM60" s="111">
        <f t="shared" ca="1" si="57"/>
        <v>9</v>
      </c>
      <c r="AN60" s="111">
        <f t="shared" ca="1" si="58"/>
        <v>11</v>
      </c>
      <c r="AO60" s="111">
        <f t="shared" ca="1" si="59"/>
        <v>13</v>
      </c>
      <c r="AP60" s="111">
        <f t="shared" ca="1" si="60"/>
        <v>15</v>
      </c>
      <c r="AQ60" s="111">
        <f t="shared" ref="AQ60:AR60" ca="1" si="201">IF((IF(AQ$11&lt;=($AE$6*$D$6),ROUNDUP($AG60+(AP$11*$AL$6),0),""))&lt;=$C60,(IF(AQ$11&lt;=($AE$6*$D$6),ROUNDUP($AG60+(AP$11*$AL$6),0),"")),"")</f>
        <v>17</v>
      </c>
      <c r="AR60" s="111">
        <f t="shared" ca="1" si="201"/>
        <v>19</v>
      </c>
      <c r="AS60" s="111" t="str">
        <f t="shared" si="62"/>
        <v/>
      </c>
      <c r="AT60" s="111" t="str">
        <f t="shared" si="63"/>
        <v/>
      </c>
      <c r="AU60" s="111" t="str">
        <f t="shared" si="64"/>
        <v/>
      </c>
      <c r="AV60" s="111" t="str">
        <f t="shared" si="65"/>
        <v/>
      </c>
      <c r="AW60" s="113" t="str">
        <f t="shared" si="66"/>
        <v/>
      </c>
      <c r="AY60" s="117">
        <f t="shared" ca="1" si="71"/>
        <v>1.9967147027782759</v>
      </c>
      <c r="BA60" s="115">
        <f t="shared" ca="1" si="24"/>
        <v>2</v>
      </c>
      <c r="BB60" s="111">
        <f t="shared" ref="BB60:BE60" ca="1" si="202">IF($B60&gt;=$AE$7,(IF(BB$11&lt;=$AE$7,ROUNDUP($AY60+(BA$11*($C60/$AE$7)),0),"")),(IF(BB$11&lt;=$B60,BB$11,"")))</f>
        <v>6</v>
      </c>
      <c r="BC60" s="111">
        <f t="shared" ca="1" si="202"/>
        <v>10</v>
      </c>
      <c r="BD60" s="111">
        <f t="shared" ca="1" si="202"/>
        <v>14</v>
      </c>
      <c r="BE60" s="113">
        <f t="shared" ca="1" si="202"/>
        <v>18</v>
      </c>
    </row>
    <row r="61" spans="1:57" s="66" customFormat="1" x14ac:dyDescent="0.25">
      <c r="A61" s="84" t="s">
        <v>51</v>
      </c>
      <c r="B61" s="85">
        <v>80</v>
      </c>
      <c r="C61" s="73">
        <f t="shared" si="18"/>
        <v>20</v>
      </c>
      <c r="D61" s="83">
        <f t="shared" si="26"/>
        <v>4</v>
      </c>
      <c r="E61" s="76">
        <f t="shared" ca="1" si="19"/>
        <v>3.8785511789993672</v>
      </c>
      <c r="F61" s="83"/>
      <c r="G61" s="95">
        <f t="shared" ca="1" si="20"/>
        <v>4</v>
      </c>
      <c r="H61" s="96">
        <f t="shared" ref="H61:AD61" ca="1" si="203">IF(H$11&lt;=$C61,ROUNDUP($E61+G$11*$D61,0),"")</f>
        <v>8</v>
      </c>
      <c r="I61" s="96">
        <f t="shared" ca="1" si="203"/>
        <v>12</v>
      </c>
      <c r="J61" s="96">
        <f t="shared" ca="1" si="203"/>
        <v>16</v>
      </c>
      <c r="K61" s="96">
        <f t="shared" ca="1" si="203"/>
        <v>20</v>
      </c>
      <c r="L61" s="96">
        <f t="shared" ca="1" si="203"/>
        <v>24</v>
      </c>
      <c r="M61" s="96">
        <f t="shared" ca="1" si="203"/>
        <v>28</v>
      </c>
      <c r="N61" s="96">
        <f t="shared" ca="1" si="203"/>
        <v>32</v>
      </c>
      <c r="O61" s="96">
        <f t="shared" ca="1" si="203"/>
        <v>36</v>
      </c>
      <c r="P61" s="96">
        <f t="shared" ca="1" si="203"/>
        <v>40</v>
      </c>
      <c r="Q61" s="96">
        <f t="shared" ca="1" si="203"/>
        <v>44</v>
      </c>
      <c r="R61" s="96">
        <f t="shared" ca="1" si="203"/>
        <v>48</v>
      </c>
      <c r="S61" s="96">
        <f t="shared" ca="1" si="203"/>
        <v>52</v>
      </c>
      <c r="T61" s="96">
        <f t="shared" ca="1" si="203"/>
        <v>56</v>
      </c>
      <c r="U61" s="96">
        <f t="shared" ca="1" si="203"/>
        <v>60</v>
      </c>
      <c r="V61" s="96">
        <f t="shared" ca="1" si="203"/>
        <v>64</v>
      </c>
      <c r="W61" s="96">
        <f t="shared" ca="1" si="203"/>
        <v>68</v>
      </c>
      <c r="X61" s="96">
        <f t="shared" ca="1" si="203"/>
        <v>72</v>
      </c>
      <c r="Y61" s="96">
        <f t="shared" ca="1" si="203"/>
        <v>76</v>
      </c>
      <c r="Z61" s="96">
        <f t="shared" ca="1" si="203"/>
        <v>80</v>
      </c>
      <c r="AA61" s="96" t="str">
        <f t="shared" si="203"/>
        <v/>
      </c>
      <c r="AB61" s="96" t="str">
        <f t="shared" si="203"/>
        <v/>
      </c>
      <c r="AC61" s="96" t="str">
        <f t="shared" si="203"/>
        <v/>
      </c>
      <c r="AD61" s="96" t="str">
        <f t="shared" si="203"/>
        <v/>
      </c>
      <c r="AE61" s="97" t="str">
        <f t="shared" si="152"/>
        <v/>
      </c>
      <c r="AG61" s="117">
        <f t="shared" ca="1" si="69"/>
        <v>1.7860438214693415</v>
      </c>
      <c r="AI61" s="115">
        <f t="shared" ca="1" si="4"/>
        <v>2</v>
      </c>
      <c r="AJ61" s="111">
        <f t="shared" ca="1" si="54"/>
        <v>4</v>
      </c>
      <c r="AK61" s="111">
        <f t="shared" ca="1" si="55"/>
        <v>6</v>
      </c>
      <c r="AL61" s="111">
        <f t="shared" ca="1" si="56"/>
        <v>8</v>
      </c>
      <c r="AM61" s="111">
        <f t="shared" ca="1" si="57"/>
        <v>10</v>
      </c>
      <c r="AN61" s="111">
        <f t="shared" ca="1" si="58"/>
        <v>12</v>
      </c>
      <c r="AO61" s="111">
        <f t="shared" ca="1" si="59"/>
        <v>14</v>
      </c>
      <c r="AP61" s="111">
        <f t="shared" ca="1" si="60"/>
        <v>16</v>
      </c>
      <c r="AQ61" s="111">
        <f t="shared" ref="AQ61:AR61" ca="1" si="204">IF((IF(AQ$11&lt;=($AE$6*$D$6),ROUNDUP($AG61+(AP$11*$AL$6),0),""))&lt;=$C61,(IF(AQ$11&lt;=($AE$6*$D$6),ROUNDUP($AG61+(AP$11*$AL$6),0),"")),"")</f>
        <v>18</v>
      </c>
      <c r="AR61" s="111">
        <f t="shared" ca="1" si="204"/>
        <v>20</v>
      </c>
      <c r="AS61" s="111" t="str">
        <f t="shared" si="62"/>
        <v/>
      </c>
      <c r="AT61" s="111" t="str">
        <f t="shared" si="63"/>
        <v/>
      </c>
      <c r="AU61" s="111" t="str">
        <f t="shared" si="64"/>
        <v/>
      </c>
      <c r="AV61" s="111" t="str">
        <f t="shared" si="65"/>
        <v/>
      </c>
      <c r="AW61" s="113" t="str">
        <f t="shared" si="66"/>
        <v/>
      </c>
      <c r="AY61" s="117">
        <f t="shared" ca="1" si="71"/>
        <v>3.4195471017720003</v>
      </c>
      <c r="BA61" s="115">
        <f t="shared" ca="1" si="24"/>
        <v>4</v>
      </c>
      <c r="BB61" s="111">
        <f t="shared" ref="BB61:BE61" ca="1" si="205">IF($B61&gt;=$AE$7,(IF(BB$11&lt;=$AE$7,ROUNDUP($AY61+(BA$11*($C61/$AE$7)),0),"")),(IF(BB$11&lt;=$B61,BB$11,"")))</f>
        <v>8</v>
      </c>
      <c r="BC61" s="111">
        <f t="shared" ca="1" si="205"/>
        <v>12</v>
      </c>
      <c r="BD61" s="111">
        <f t="shared" ca="1" si="205"/>
        <v>16</v>
      </c>
      <c r="BE61" s="113">
        <f t="shared" ca="1" si="205"/>
        <v>20</v>
      </c>
    </row>
    <row r="62" spans="1:57" s="66" customFormat="1" x14ac:dyDescent="0.25">
      <c r="A62" s="84" t="s">
        <v>52</v>
      </c>
      <c r="B62" s="85">
        <v>222</v>
      </c>
      <c r="C62" s="73">
        <f t="shared" si="18"/>
        <v>20</v>
      </c>
      <c r="D62" s="83">
        <f t="shared" si="26"/>
        <v>11.1</v>
      </c>
      <c r="E62" s="76">
        <f t="shared" ca="1" si="19"/>
        <v>10.335224984912642</v>
      </c>
      <c r="F62" s="83"/>
      <c r="G62" s="95">
        <f t="shared" ca="1" si="20"/>
        <v>11</v>
      </c>
      <c r="H62" s="96">
        <f t="shared" ref="H62:AD62" ca="1" si="206">IF(H$11&lt;=$C62,ROUNDUP($E62+G$11*$D62,0),"")</f>
        <v>22</v>
      </c>
      <c r="I62" s="96">
        <f t="shared" ca="1" si="206"/>
        <v>33</v>
      </c>
      <c r="J62" s="96">
        <f t="shared" ca="1" si="206"/>
        <v>44</v>
      </c>
      <c r="K62" s="96">
        <f t="shared" ca="1" si="206"/>
        <v>55</v>
      </c>
      <c r="L62" s="96">
        <f t="shared" ca="1" si="206"/>
        <v>66</v>
      </c>
      <c r="M62" s="96">
        <f t="shared" ca="1" si="206"/>
        <v>77</v>
      </c>
      <c r="N62" s="96">
        <f t="shared" ca="1" si="206"/>
        <v>89</v>
      </c>
      <c r="O62" s="96">
        <f t="shared" ca="1" si="206"/>
        <v>100</v>
      </c>
      <c r="P62" s="96">
        <f t="shared" ca="1" si="206"/>
        <v>111</v>
      </c>
      <c r="Q62" s="96">
        <f t="shared" ca="1" si="206"/>
        <v>122</v>
      </c>
      <c r="R62" s="96">
        <f t="shared" ca="1" si="206"/>
        <v>133</v>
      </c>
      <c r="S62" s="96">
        <f t="shared" ca="1" si="206"/>
        <v>144</v>
      </c>
      <c r="T62" s="96">
        <f t="shared" ca="1" si="206"/>
        <v>155</v>
      </c>
      <c r="U62" s="96">
        <f t="shared" ca="1" si="206"/>
        <v>166</v>
      </c>
      <c r="V62" s="96">
        <f t="shared" ca="1" si="206"/>
        <v>177</v>
      </c>
      <c r="W62" s="96">
        <f t="shared" ca="1" si="206"/>
        <v>188</v>
      </c>
      <c r="X62" s="96">
        <f t="shared" ca="1" si="206"/>
        <v>200</v>
      </c>
      <c r="Y62" s="96">
        <f t="shared" ca="1" si="206"/>
        <v>211</v>
      </c>
      <c r="Z62" s="96">
        <f t="shared" ca="1" si="206"/>
        <v>222</v>
      </c>
      <c r="AA62" s="96" t="str">
        <f t="shared" si="206"/>
        <v/>
      </c>
      <c r="AB62" s="96" t="str">
        <f t="shared" si="206"/>
        <v/>
      </c>
      <c r="AC62" s="96" t="str">
        <f t="shared" si="206"/>
        <v/>
      </c>
      <c r="AD62" s="96" t="str">
        <f t="shared" si="206"/>
        <v/>
      </c>
      <c r="AE62" s="97" t="str">
        <f t="shared" si="152"/>
        <v/>
      </c>
      <c r="AG62" s="117">
        <f t="shared" ca="1" si="69"/>
        <v>0.41291964168601436</v>
      </c>
      <c r="AI62" s="115">
        <f t="shared" ca="1" si="4"/>
        <v>1</v>
      </c>
      <c r="AJ62" s="111">
        <f t="shared" ca="1" si="54"/>
        <v>3</v>
      </c>
      <c r="AK62" s="111">
        <f t="shared" ca="1" si="55"/>
        <v>5</v>
      </c>
      <c r="AL62" s="111">
        <f t="shared" ca="1" si="56"/>
        <v>7</v>
      </c>
      <c r="AM62" s="111">
        <f t="shared" ca="1" si="57"/>
        <v>9</v>
      </c>
      <c r="AN62" s="111">
        <f t="shared" ca="1" si="58"/>
        <v>11</v>
      </c>
      <c r="AO62" s="111">
        <f t="shared" ca="1" si="59"/>
        <v>13</v>
      </c>
      <c r="AP62" s="111">
        <f t="shared" ca="1" si="60"/>
        <v>15</v>
      </c>
      <c r="AQ62" s="111">
        <f t="shared" ref="AQ62:AR62" ca="1" si="207">IF((IF(AQ$11&lt;=($AE$6*$D$6),ROUNDUP($AG62+(AP$11*$AL$6),0),""))&lt;=$C62,(IF(AQ$11&lt;=($AE$6*$D$6),ROUNDUP($AG62+(AP$11*$AL$6),0),"")),"")</f>
        <v>17</v>
      </c>
      <c r="AR62" s="111">
        <f t="shared" ca="1" si="207"/>
        <v>19</v>
      </c>
      <c r="AS62" s="111" t="str">
        <f t="shared" si="62"/>
        <v/>
      </c>
      <c r="AT62" s="111" t="str">
        <f t="shared" si="63"/>
        <v/>
      </c>
      <c r="AU62" s="111" t="str">
        <f t="shared" si="64"/>
        <v/>
      </c>
      <c r="AV62" s="111" t="str">
        <f t="shared" si="65"/>
        <v/>
      </c>
      <c r="AW62" s="113" t="str">
        <f t="shared" si="66"/>
        <v/>
      </c>
      <c r="AY62" s="117">
        <f t="shared" ca="1" si="71"/>
        <v>3.4101846344212881</v>
      </c>
      <c r="BA62" s="115">
        <f t="shared" ca="1" si="24"/>
        <v>4</v>
      </c>
      <c r="BB62" s="111">
        <f t="shared" ref="BB62:BE62" ca="1" si="208">IF($B62&gt;=$AE$7,(IF(BB$11&lt;=$AE$7,ROUNDUP($AY62+(BA$11*($C62/$AE$7)),0),"")),(IF(BB$11&lt;=$B62,BB$11,"")))</f>
        <v>8</v>
      </c>
      <c r="BC62" s="111">
        <f t="shared" ca="1" si="208"/>
        <v>12</v>
      </c>
      <c r="BD62" s="111">
        <f t="shared" ca="1" si="208"/>
        <v>16</v>
      </c>
      <c r="BE62" s="113">
        <f t="shared" ca="1" si="208"/>
        <v>20</v>
      </c>
    </row>
    <row r="63" spans="1:57" s="66" customFormat="1" x14ac:dyDescent="0.25">
      <c r="A63" s="84" t="s">
        <v>53</v>
      </c>
      <c r="B63" s="85">
        <v>312</v>
      </c>
      <c r="C63" s="73">
        <f t="shared" si="18"/>
        <v>20</v>
      </c>
      <c r="D63" s="83">
        <f t="shared" si="26"/>
        <v>15.6</v>
      </c>
      <c r="E63" s="76">
        <f t="shared" ca="1" si="19"/>
        <v>5.832262623550144</v>
      </c>
      <c r="F63" s="83"/>
      <c r="G63" s="95">
        <f t="shared" ca="1" si="20"/>
        <v>6</v>
      </c>
      <c r="H63" s="96">
        <f t="shared" ref="H63:AD63" ca="1" si="209">IF(H$11&lt;=$C63,ROUNDUP($E63+G$11*$D63,0),"")</f>
        <v>22</v>
      </c>
      <c r="I63" s="96">
        <f t="shared" ca="1" si="209"/>
        <v>38</v>
      </c>
      <c r="J63" s="96">
        <f t="shared" ca="1" si="209"/>
        <v>53</v>
      </c>
      <c r="K63" s="96">
        <f t="shared" ca="1" si="209"/>
        <v>69</v>
      </c>
      <c r="L63" s="96">
        <f t="shared" ca="1" si="209"/>
        <v>84</v>
      </c>
      <c r="M63" s="96">
        <f t="shared" ca="1" si="209"/>
        <v>100</v>
      </c>
      <c r="N63" s="96">
        <f t="shared" ca="1" si="209"/>
        <v>116</v>
      </c>
      <c r="O63" s="96">
        <f t="shared" ca="1" si="209"/>
        <v>131</v>
      </c>
      <c r="P63" s="96">
        <f t="shared" ca="1" si="209"/>
        <v>147</v>
      </c>
      <c r="Q63" s="96">
        <f t="shared" ca="1" si="209"/>
        <v>162</v>
      </c>
      <c r="R63" s="96">
        <f t="shared" ca="1" si="209"/>
        <v>178</v>
      </c>
      <c r="S63" s="96">
        <f t="shared" ca="1" si="209"/>
        <v>194</v>
      </c>
      <c r="T63" s="96">
        <f t="shared" ca="1" si="209"/>
        <v>209</v>
      </c>
      <c r="U63" s="96">
        <f t="shared" ca="1" si="209"/>
        <v>225</v>
      </c>
      <c r="V63" s="96">
        <f t="shared" ca="1" si="209"/>
        <v>240</v>
      </c>
      <c r="W63" s="96">
        <f t="shared" ca="1" si="209"/>
        <v>256</v>
      </c>
      <c r="X63" s="96">
        <f t="shared" ca="1" si="209"/>
        <v>272</v>
      </c>
      <c r="Y63" s="96">
        <f t="shared" ca="1" si="209"/>
        <v>287</v>
      </c>
      <c r="Z63" s="96">
        <f t="shared" ca="1" si="209"/>
        <v>303</v>
      </c>
      <c r="AA63" s="96" t="str">
        <f t="shared" si="209"/>
        <v/>
      </c>
      <c r="AB63" s="96" t="str">
        <f t="shared" si="209"/>
        <v/>
      </c>
      <c r="AC63" s="96" t="str">
        <f t="shared" si="209"/>
        <v/>
      </c>
      <c r="AD63" s="96" t="str">
        <f t="shared" si="209"/>
        <v/>
      </c>
      <c r="AE63" s="97" t="str">
        <f t="shared" si="152"/>
        <v/>
      </c>
      <c r="AG63" s="117">
        <f t="shared" ca="1" si="69"/>
        <v>1.9909776046459831</v>
      </c>
      <c r="AI63" s="115">
        <f t="shared" ca="1" si="4"/>
        <v>2</v>
      </c>
      <c r="AJ63" s="111">
        <f t="shared" ca="1" si="54"/>
        <v>4</v>
      </c>
      <c r="AK63" s="111">
        <f t="shared" ca="1" si="55"/>
        <v>6</v>
      </c>
      <c r="AL63" s="111">
        <f t="shared" ca="1" si="56"/>
        <v>8</v>
      </c>
      <c r="AM63" s="111">
        <f t="shared" ca="1" si="57"/>
        <v>10</v>
      </c>
      <c r="AN63" s="111">
        <f t="shared" ca="1" si="58"/>
        <v>12</v>
      </c>
      <c r="AO63" s="111">
        <f t="shared" ca="1" si="59"/>
        <v>14</v>
      </c>
      <c r="AP63" s="111">
        <f t="shared" ca="1" si="60"/>
        <v>16</v>
      </c>
      <c r="AQ63" s="111">
        <f t="shared" ref="AQ63:AR63" ca="1" si="210">IF((IF(AQ$11&lt;=($AE$6*$D$6),ROUNDUP($AG63+(AP$11*$AL$6),0),""))&lt;=$C63,(IF(AQ$11&lt;=($AE$6*$D$6),ROUNDUP($AG63+(AP$11*$AL$6),0),"")),"")</f>
        <v>18</v>
      </c>
      <c r="AR63" s="111">
        <f t="shared" ca="1" si="210"/>
        <v>20</v>
      </c>
      <c r="AS63" s="111" t="str">
        <f t="shared" si="62"/>
        <v/>
      </c>
      <c r="AT63" s="111" t="str">
        <f t="shared" si="63"/>
        <v/>
      </c>
      <c r="AU63" s="111" t="str">
        <f t="shared" si="64"/>
        <v/>
      </c>
      <c r="AV63" s="111" t="str">
        <f t="shared" si="65"/>
        <v/>
      </c>
      <c r="AW63" s="113" t="str">
        <f t="shared" si="66"/>
        <v/>
      </c>
      <c r="AY63" s="117">
        <f t="shared" ca="1" si="71"/>
        <v>3.5129272677663388</v>
      </c>
      <c r="BA63" s="115">
        <f t="shared" ca="1" si="24"/>
        <v>4</v>
      </c>
      <c r="BB63" s="111">
        <f t="shared" ref="BB63:BE63" ca="1" si="211">IF($B63&gt;=$AE$7,(IF(BB$11&lt;=$AE$7,ROUNDUP($AY63+(BA$11*($C63/$AE$7)),0),"")),(IF(BB$11&lt;=$B63,BB$11,"")))</f>
        <v>8</v>
      </c>
      <c r="BC63" s="111">
        <f t="shared" ca="1" si="211"/>
        <v>12</v>
      </c>
      <c r="BD63" s="111">
        <f t="shared" ca="1" si="211"/>
        <v>16</v>
      </c>
      <c r="BE63" s="113">
        <f t="shared" ca="1" si="211"/>
        <v>20</v>
      </c>
    </row>
    <row r="64" spans="1:57" s="66" customFormat="1" x14ac:dyDescent="0.25">
      <c r="A64" s="84" t="s">
        <v>54</v>
      </c>
      <c r="B64" s="85">
        <v>281</v>
      </c>
      <c r="C64" s="73">
        <f t="shared" si="18"/>
        <v>20</v>
      </c>
      <c r="D64" s="83">
        <f t="shared" si="26"/>
        <v>14.05</v>
      </c>
      <c r="E64" s="76">
        <f t="shared" ca="1" si="19"/>
        <v>10.138820110064348</v>
      </c>
      <c r="F64" s="83"/>
      <c r="G64" s="95">
        <f t="shared" ca="1" si="20"/>
        <v>11</v>
      </c>
      <c r="H64" s="96">
        <f t="shared" ref="H64:AD64" ca="1" si="212">IF(H$11&lt;=$C64,ROUNDUP($E64+G$11*$D64,0),"")</f>
        <v>25</v>
      </c>
      <c r="I64" s="96">
        <f t="shared" ca="1" si="212"/>
        <v>39</v>
      </c>
      <c r="J64" s="96">
        <f t="shared" ca="1" si="212"/>
        <v>53</v>
      </c>
      <c r="K64" s="96">
        <f t="shared" ca="1" si="212"/>
        <v>67</v>
      </c>
      <c r="L64" s="96">
        <f t="shared" ca="1" si="212"/>
        <v>81</v>
      </c>
      <c r="M64" s="96">
        <f t="shared" ca="1" si="212"/>
        <v>95</v>
      </c>
      <c r="N64" s="96">
        <f t="shared" ca="1" si="212"/>
        <v>109</v>
      </c>
      <c r="O64" s="96">
        <f t="shared" ca="1" si="212"/>
        <v>123</v>
      </c>
      <c r="P64" s="96">
        <f t="shared" ca="1" si="212"/>
        <v>137</v>
      </c>
      <c r="Q64" s="96">
        <f t="shared" ca="1" si="212"/>
        <v>151</v>
      </c>
      <c r="R64" s="96">
        <f t="shared" ca="1" si="212"/>
        <v>165</v>
      </c>
      <c r="S64" s="96">
        <f t="shared" ca="1" si="212"/>
        <v>179</v>
      </c>
      <c r="T64" s="96">
        <f t="shared" ca="1" si="212"/>
        <v>193</v>
      </c>
      <c r="U64" s="96">
        <f t="shared" ca="1" si="212"/>
        <v>207</v>
      </c>
      <c r="V64" s="96">
        <f t="shared" ca="1" si="212"/>
        <v>221</v>
      </c>
      <c r="W64" s="96">
        <f t="shared" ca="1" si="212"/>
        <v>235</v>
      </c>
      <c r="X64" s="96">
        <f t="shared" ca="1" si="212"/>
        <v>249</v>
      </c>
      <c r="Y64" s="96">
        <f t="shared" ca="1" si="212"/>
        <v>264</v>
      </c>
      <c r="Z64" s="96">
        <f t="shared" ca="1" si="212"/>
        <v>278</v>
      </c>
      <c r="AA64" s="96" t="str">
        <f t="shared" si="212"/>
        <v/>
      </c>
      <c r="AB64" s="96" t="str">
        <f t="shared" si="212"/>
        <v/>
      </c>
      <c r="AC64" s="96" t="str">
        <f t="shared" si="212"/>
        <v/>
      </c>
      <c r="AD64" s="96" t="str">
        <f t="shared" si="212"/>
        <v/>
      </c>
      <c r="AE64" s="97" t="str">
        <f t="shared" si="152"/>
        <v/>
      </c>
      <c r="AG64" s="117">
        <f t="shared" ca="1" si="69"/>
        <v>0.96307228311389914</v>
      </c>
      <c r="AI64" s="115">
        <f t="shared" ca="1" si="4"/>
        <v>1</v>
      </c>
      <c r="AJ64" s="111">
        <f t="shared" ca="1" si="54"/>
        <v>3</v>
      </c>
      <c r="AK64" s="111">
        <f t="shared" ca="1" si="55"/>
        <v>5</v>
      </c>
      <c r="AL64" s="111">
        <f t="shared" ca="1" si="56"/>
        <v>7</v>
      </c>
      <c r="AM64" s="111">
        <f t="shared" ca="1" si="57"/>
        <v>9</v>
      </c>
      <c r="AN64" s="111">
        <f t="shared" ca="1" si="58"/>
        <v>11</v>
      </c>
      <c r="AO64" s="111">
        <f t="shared" ca="1" si="59"/>
        <v>13</v>
      </c>
      <c r="AP64" s="111">
        <f t="shared" ca="1" si="60"/>
        <v>15</v>
      </c>
      <c r="AQ64" s="111">
        <f t="shared" ref="AQ64:AR64" ca="1" si="213">IF((IF(AQ$11&lt;=($AE$6*$D$6),ROUNDUP($AG64+(AP$11*$AL$6),0),""))&lt;=$C64,(IF(AQ$11&lt;=($AE$6*$D$6),ROUNDUP($AG64+(AP$11*$AL$6),0),"")),"")</f>
        <v>17</v>
      </c>
      <c r="AR64" s="111">
        <f t="shared" ca="1" si="213"/>
        <v>19</v>
      </c>
      <c r="AS64" s="111" t="str">
        <f t="shared" si="62"/>
        <v/>
      </c>
      <c r="AT64" s="111" t="str">
        <f t="shared" si="63"/>
        <v/>
      </c>
      <c r="AU64" s="111" t="str">
        <f t="shared" si="64"/>
        <v/>
      </c>
      <c r="AV64" s="111" t="str">
        <f t="shared" si="65"/>
        <v/>
      </c>
      <c r="AW64" s="113" t="str">
        <f t="shared" si="66"/>
        <v/>
      </c>
      <c r="AY64" s="117">
        <f t="shared" ca="1" si="71"/>
        <v>2.3592525992532991</v>
      </c>
      <c r="BA64" s="115">
        <f t="shared" ca="1" si="24"/>
        <v>3</v>
      </c>
      <c r="BB64" s="111">
        <f t="shared" ref="BB64:BE64" ca="1" si="214">IF($B64&gt;=$AE$7,(IF(BB$11&lt;=$AE$7,ROUNDUP($AY64+(BA$11*($C64/$AE$7)),0),"")),(IF(BB$11&lt;=$B64,BB$11,"")))</f>
        <v>7</v>
      </c>
      <c r="BC64" s="111">
        <f t="shared" ca="1" si="214"/>
        <v>11</v>
      </c>
      <c r="BD64" s="111">
        <f t="shared" ca="1" si="214"/>
        <v>15</v>
      </c>
      <c r="BE64" s="113">
        <f t="shared" ca="1" si="214"/>
        <v>19</v>
      </c>
    </row>
    <row r="65" spans="1:57" s="66" customFormat="1" x14ac:dyDescent="0.25">
      <c r="A65" s="84" t="s">
        <v>55</v>
      </c>
      <c r="B65" s="85">
        <v>317</v>
      </c>
      <c r="C65" s="73">
        <f t="shared" si="18"/>
        <v>20</v>
      </c>
      <c r="D65" s="83">
        <f t="shared" si="26"/>
        <v>15.85</v>
      </c>
      <c r="E65" s="76">
        <f t="shared" ca="1" si="19"/>
        <v>3.2234565423187171</v>
      </c>
      <c r="F65" s="83"/>
      <c r="G65" s="95">
        <f t="shared" ca="1" si="20"/>
        <v>4</v>
      </c>
      <c r="H65" s="96">
        <f t="shared" ref="H65:AD65" ca="1" si="215">IF(H$11&lt;=$C65,ROUNDUP($E65+G$11*$D65,0),"")</f>
        <v>20</v>
      </c>
      <c r="I65" s="96">
        <f t="shared" ca="1" si="215"/>
        <v>35</v>
      </c>
      <c r="J65" s="96">
        <f t="shared" ca="1" si="215"/>
        <v>51</v>
      </c>
      <c r="K65" s="96">
        <f t="shared" ca="1" si="215"/>
        <v>67</v>
      </c>
      <c r="L65" s="96">
        <f t="shared" ca="1" si="215"/>
        <v>83</v>
      </c>
      <c r="M65" s="96">
        <f t="shared" ca="1" si="215"/>
        <v>99</v>
      </c>
      <c r="N65" s="96">
        <f t="shared" ca="1" si="215"/>
        <v>115</v>
      </c>
      <c r="O65" s="96">
        <f t="shared" ca="1" si="215"/>
        <v>131</v>
      </c>
      <c r="P65" s="96">
        <f t="shared" ca="1" si="215"/>
        <v>146</v>
      </c>
      <c r="Q65" s="96">
        <f t="shared" ca="1" si="215"/>
        <v>162</v>
      </c>
      <c r="R65" s="96">
        <f t="shared" ca="1" si="215"/>
        <v>178</v>
      </c>
      <c r="S65" s="96">
        <f t="shared" ca="1" si="215"/>
        <v>194</v>
      </c>
      <c r="T65" s="96">
        <f t="shared" ca="1" si="215"/>
        <v>210</v>
      </c>
      <c r="U65" s="96">
        <f t="shared" ca="1" si="215"/>
        <v>226</v>
      </c>
      <c r="V65" s="96">
        <f t="shared" ca="1" si="215"/>
        <v>241</v>
      </c>
      <c r="W65" s="96">
        <f t="shared" ca="1" si="215"/>
        <v>257</v>
      </c>
      <c r="X65" s="96">
        <f t="shared" ca="1" si="215"/>
        <v>273</v>
      </c>
      <c r="Y65" s="96">
        <f t="shared" ca="1" si="215"/>
        <v>289</v>
      </c>
      <c r="Z65" s="96">
        <f t="shared" ca="1" si="215"/>
        <v>305</v>
      </c>
      <c r="AA65" s="96" t="str">
        <f t="shared" si="215"/>
        <v/>
      </c>
      <c r="AB65" s="96" t="str">
        <f t="shared" si="215"/>
        <v/>
      </c>
      <c r="AC65" s="96" t="str">
        <f t="shared" si="215"/>
        <v/>
      </c>
      <c r="AD65" s="96" t="str">
        <f t="shared" si="215"/>
        <v/>
      </c>
      <c r="AE65" s="97" t="str">
        <f t="shared" si="152"/>
        <v/>
      </c>
      <c r="AG65" s="117">
        <f t="shared" ca="1" si="69"/>
        <v>0.35911912406934454</v>
      </c>
      <c r="AI65" s="115">
        <f t="shared" ca="1" si="4"/>
        <v>1</v>
      </c>
      <c r="AJ65" s="111">
        <f t="shared" ca="1" si="54"/>
        <v>3</v>
      </c>
      <c r="AK65" s="111">
        <f t="shared" ca="1" si="55"/>
        <v>5</v>
      </c>
      <c r="AL65" s="111">
        <f t="shared" ca="1" si="56"/>
        <v>7</v>
      </c>
      <c r="AM65" s="111">
        <f t="shared" ca="1" si="57"/>
        <v>9</v>
      </c>
      <c r="AN65" s="111">
        <f t="shared" ca="1" si="58"/>
        <v>11</v>
      </c>
      <c r="AO65" s="111">
        <f t="shared" ca="1" si="59"/>
        <v>13</v>
      </c>
      <c r="AP65" s="111">
        <f t="shared" ca="1" si="60"/>
        <v>15</v>
      </c>
      <c r="AQ65" s="111">
        <f t="shared" ref="AQ65:AR65" ca="1" si="216">IF((IF(AQ$11&lt;=($AE$6*$D$6),ROUNDUP($AG65+(AP$11*$AL$6),0),""))&lt;=$C65,(IF(AQ$11&lt;=($AE$6*$D$6),ROUNDUP($AG65+(AP$11*$AL$6),0),"")),"")</f>
        <v>17</v>
      </c>
      <c r="AR65" s="111">
        <f t="shared" ca="1" si="216"/>
        <v>19</v>
      </c>
      <c r="AS65" s="111" t="str">
        <f t="shared" si="62"/>
        <v/>
      </c>
      <c r="AT65" s="111" t="str">
        <f t="shared" si="63"/>
        <v/>
      </c>
      <c r="AU65" s="111" t="str">
        <f t="shared" si="64"/>
        <v/>
      </c>
      <c r="AV65" s="111" t="str">
        <f t="shared" si="65"/>
        <v/>
      </c>
      <c r="AW65" s="113" t="str">
        <f t="shared" si="66"/>
        <v/>
      </c>
      <c r="AY65" s="117">
        <f t="shared" ca="1" si="71"/>
        <v>2.5442492318925201</v>
      </c>
      <c r="BA65" s="115">
        <f t="shared" ca="1" si="24"/>
        <v>3</v>
      </c>
      <c r="BB65" s="111">
        <f t="shared" ref="BB65:BE65" ca="1" si="217">IF($B65&gt;=$AE$7,(IF(BB$11&lt;=$AE$7,ROUNDUP($AY65+(BA$11*($C65/$AE$7)),0),"")),(IF(BB$11&lt;=$B65,BB$11,"")))</f>
        <v>7</v>
      </c>
      <c r="BC65" s="111">
        <f t="shared" ca="1" si="217"/>
        <v>11</v>
      </c>
      <c r="BD65" s="111">
        <f t="shared" ca="1" si="217"/>
        <v>15</v>
      </c>
      <c r="BE65" s="113">
        <f t="shared" ca="1" si="217"/>
        <v>19</v>
      </c>
    </row>
    <row r="66" spans="1:57" s="66" customFormat="1" x14ac:dyDescent="0.25">
      <c r="A66" s="84" t="s">
        <v>56</v>
      </c>
      <c r="B66" s="85">
        <v>333</v>
      </c>
      <c r="C66" s="73">
        <f t="shared" si="18"/>
        <v>20</v>
      </c>
      <c r="D66" s="83">
        <f t="shared" si="26"/>
        <v>16.649999999999999</v>
      </c>
      <c r="E66" s="76">
        <f t="shared" ca="1" si="19"/>
        <v>15.694791117435315</v>
      </c>
      <c r="F66" s="83"/>
      <c r="G66" s="95">
        <f t="shared" ca="1" si="20"/>
        <v>16</v>
      </c>
      <c r="H66" s="96">
        <f t="shared" ref="H66:AD66" ca="1" si="218">IF(H$11&lt;=$C66,ROUNDUP($E66+G$11*$D66,0),"")</f>
        <v>33</v>
      </c>
      <c r="I66" s="96">
        <f t="shared" ca="1" si="218"/>
        <v>49</v>
      </c>
      <c r="J66" s="96">
        <f t="shared" ca="1" si="218"/>
        <v>66</v>
      </c>
      <c r="K66" s="96">
        <f t="shared" ca="1" si="218"/>
        <v>83</v>
      </c>
      <c r="L66" s="96">
        <f t="shared" ca="1" si="218"/>
        <v>99</v>
      </c>
      <c r="M66" s="96">
        <f t="shared" ca="1" si="218"/>
        <v>116</v>
      </c>
      <c r="N66" s="96">
        <f t="shared" ca="1" si="218"/>
        <v>133</v>
      </c>
      <c r="O66" s="96">
        <f t="shared" ca="1" si="218"/>
        <v>149</v>
      </c>
      <c r="P66" s="96">
        <f t="shared" ca="1" si="218"/>
        <v>166</v>
      </c>
      <c r="Q66" s="96">
        <f t="shared" ca="1" si="218"/>
        <v>183</v>
      </c>
      <c r="R66" s="96">
        <f t="shared" ca="1" si="218"/>
        <v>199</v>
      </c>
      <c r="S66" s="96">
        <f t="shared" ca="1" si="218"/>
        <v>216</v>
      </c>
      <c r="T66" s="96">
        <f t="shared" ca="1" si="218"/>
        <v>233</v>
      </c>
      <c r="U66" s="96">
        <f t="shared" ca="1" si="218"/>
        <v>249</v>
      </c>
      <c r="V66" s="96">
        <f t="shared" ca="1" si="218"/>
        <v>266</v>
      </c>
      <c r="W66" s="96">
        <f t="shared" ca="1" si="218"/>
        <v>283</v>
      </c>
      <c r="X66" s="96">
        <f t="shared" ca="1" si="218"/>
        <v>299</v>
      </c>
      <c r="Y66" s="96">
        <f t="shared" ca="1" si="218"/>
        <v>316</v>
      </c>
      <c r="Z66" s="96">
        <f t="shared" ca="1" si="218"/>
        <v>333</v>
      </c>
      <c r="AA66" s="96" t="str">
        <f t="shared" si="218"/>
        <v/>
      </c>
      <c r="AB66" s="96" t="str">
        <f t="shared" si="218"/>
        <v/>
      </c>
      <c r="AC66" s="96" t="str">
        <f t="shared" si="218"/>
        <v/>
      </c>
      <c r="AD66" s="96" t="str">
        <f t="shared" si="218"/>
        <v/>
      </c>
      <c r="AE66" s="97" t="str">
        <f t="shared" si="152"/>
        <v/>
      </c>
      <c r="AG66" s="117">
        <f t="shared" ca="1" si="69"/>
        <v>1.7738783724254001</v>
      </c>
      <c r="AI66" s="115">
        <f t="shared" ca="1" si="4"/>
        <v>2</v>
      </c>
      <c r="AJ66" s="111">
        <f t="shared" ca="1" si="54"/>
        <v>4</v>
      </c>
      <c r="AK66" s="111">
        <f t="shared" ca="1" si="55"/>
        <v>6</v>
      </c>
      <c r="AL66" s="111">
        <f t="shared" ca="1" si="56"/>
        <v>8</v>
      </c>
      <c r="AM66" s="111">
        <f t="shared" ca="1" si="57"/>
        <v>10</v>
      </c>
      <c r="AN66" s="111">
        <f t="shared" ca="1" si="58"/>
        <v>12</v>
      </c>
      <c r="AO66" s="111">
        <f t="shared" ca="1" si="59"/>
        <v>14</v>
      </c>
      <c r="AP66" s="111">
        <f t="shared" ca="1" si="60"/>
        <v>16</v>
      </c>
      <c r="AQ66" s="111">
        <f t="shared" ref="AQ66:AR66" ca="1" si="219">IF((IF(AQ$11&lt;=($AE$6*$D$6),ROUNDUP($AG66+(AP$11*$AL$6),0),""))&lt;=$C66,(IF(AQ$11&lt;=($AE$6*$D$6),ROUNDUP($AG66+(AP$11*$AL$6),0),"")),"")</f>
        <v>18</v>
      </c>
      <c r="AR66" s="111">
        <f t="shared" ca="1" si="219"/>
        <v>20</v>
      </c>
      <c r="AS66" s="111" t="str">
        <f t="shared" si="62"/>
        <v/>
      </c>
      <c r="AT66" s="111" t="str">
        <f t="shared" si="63"/>
        <v/>
      </c>
      <c r="AU66" s="111" t="str">
        <f t="shared" si="64"/>
        <v/>
      </c>
      <c r="AV66" s="111" t="str">
        <f t="shared" si="65"/>
        <v/>
      </c>
      <c r="AW66" s="113" t="str">
        <f t="shared" si="66"/>
        <v/>
      </c>
      <c r="AY66" s="117">
        <f t="shared" ca="1" si="71"/>
        <v>0.8816462694935252</v>
      </c>
      <c r="BA66" s="115">
        <f t="shared" ca="1" si="24"/>
        <v>1</v>
      </c>
      <c r="BB66" s="111">
        <f t="shared" ref="BB66:BE66" ca="1" si="220">IF($B66&gt;=$AE$7,(IF(BB$11&lt;=$AE$7,ROUNDUP($AY66+(BA$11*($C66/$AE$7)),0),"")),(IF(BB$11&lt;=$B66,BB$11,"")))</f>
        <v>5</v>
      </c>
      <c r="BC66" s="111">
        <f t="shared" ca="1" si="220"/>
        <v>9</v>
      </c>
      <c r="BD66" s="111">
        <f t="shared" ca="1" si="220"/>
        <v>13</v>
      </c>
      <c r="BE66" s="113">
        <f t="shared" ca="1" si="220"/>
        <v>17</v>
      </c>
    </row>
    <row r="67" spans="1:57" s="66" customFormat="1" x14ac:dyDescent="0.25">
      <c r="A67" s="86" t="s">
        <v>57</v>
      </c>
      <c r="B67" s="85">
        <v>64</v>
      </c>
      <c r="C67" s="73">
        <f t="shared" si="18"/>
        <v>20</v>
      </c>
      <c r="D67" s="83">
        <f t="shared" si="26"/>
        <v>3.2</v>
      </c>
      <c r="E67" s="76">
        <f t="shared" ca="1" si="19"/>
        <v>1.3086079723127995</v>
      </c>
      <c r="F67" s="83"/>
      <c r="G67" s="95">
        <f t="shared" ca="1" si="20"/>
        <v>2</v>
      </c>
      <c r="H67" s="96">
        <f t="shared" ref="H67:AD67" ca="1" si="221">IF(H$11&lt;=$C67,ROUNDUP($E67+G$11*$D67,0),"")</f>
        <v>5</v>
      </c>
      <c r="I67" s="96">
        <f t="shared" ca="1" si="221"/>
        <v>8</v>
      </c>
      <c r="J67" s="96">
        <f t="shared" ca="1" si="221"/>
        <v>11</v>
      </c>
      <c r="K67" s="96">
        <f t="shared" ca="1" si="221"/>
        <v>15</v>
      </c>
      <c r="L67" s="96">
        <f t="shared" ca="1" si="221"/>
        <v>18</v>
      </c>
      <c r="M67" s="96">
        <f t="shared" ca="1" si="221"/>
        <v>21</v>
      </c>
      <c r="N67" s="96">
        <f t="shared" ca="1" si="221"/>
        <v>24</v>
      </c>
      <c r="O67" s="96">
        <f t="shared" ca="1" si="221"/>
        <v>27</v>
      </c>
      <c r="P67" s="96">
        <f t="shared" ca="1" si="221"/>
        <v>31</v>
      </c>
      <c r="Q67" s="96">
        <f t="shared" ca="1" si="221"/>
        <v>34</v>
      </c>
      <c r="R67" s="96">
        <f t="shared" ca="1" si="221"/>
        <v>37</v>
      </c>
      <c r="S67" s="96">
        <f t="shared" ca="1" si="221"/>
        <v>40</v>
      </c>
      <c r="T67" s="96">
        <f t="shared" ca="1" si="221"/>
        <v>43</v>
      </c>
      <c r="U67" s="96">
        <f t="shared" ca="1" si="221"/>
        <v>47</v>
      </c>
      <c r="V67" s="96">
        <f t="shared" ca="1" si="221"/>
        <v>50</v>
      </c>
      <c r="W67" s="96">
        <f t="shared" ca="1" si="221"/>
        <v>53</v>
      </c>
      <c r="X67" s="96">
        <f t="shared" ca="1" si="221"/>
        <v>56</v>
      </c>
      <c r="Y67" s="96">
        <f t="shared" ca="1" si="221"/>
        <v>59</v>
      </c>
      <c r="Z67" s="96">
        <f t="shared" ca="1" si="221"/>
        <v>63</v>
      </c>
      <c r="AA67" s="96" t="str">
        <f t="shared" si="221"/>
        <v/>
      </c>
      <c r="AB67" s="96" t="str">
        <f t="shared" si="221"/>
        <v/>
      </c>
      <c r="AC67" s="96" t="str">
        <f t="shared" si="221"/>
        <v/>
      </c>
      <c r="AD67" s="96" t="str">
        <f t="shared" si="221"/>
        <v/>
      </c>
      <c r="AE67" s="97" t="str">
        <f t="shared" si="152"/>
        <v/>
      </c>
      <c r="AG67" s="117">
        <f t="shared" ca="1" si="69"/>
        <v>1.7850952154976314</v>
      </c>
      <c r="AI67" s="115">
        <f t="shared" ca="1" si="4"/>
        <v>2</v>
      </c>
      <c r="AJ67" s="111">
        <f t="shared" ca="1" si="54"/>
        <v>4</v>
      </c>
      <c r="AK67" s="111">
        <f t="shared" ca="1" si="55"/>
        <v>6</v>
      </c>
      <c r="AL67" s="111">
        <f t="shared" ca="1" si="56"/>
        <v>8</v>
      </c>
      <c r="AM67" s="111">
        <f t="shared" ca="1" si="57"/>
        <v>10</v>
      </c>
      <c r="AN67" s="111">
        <f t="shared" ca="1" si="58"/>
        <v>12</v>
      </c>
      <c r="AO67" s="111">
        <f t="shared" ca="1" si="59"/>
        <v>14</v>
      </c>
      <c r="AP67" s="111">
        <f t="shared" ca="1" si="60"/>
        <v>16</v>
      </c>
      <c r="AQ67" s="111">
        <f t="shared" ref="AQ67:AR67" ca="1" si="222">IF((IF(AQ$11&lt;=($AE$6*$D$6),ROUNDUP($AG67+(AP$11*$AL$6),0),""))&lt;=$C67,(IF(AQ$11&lt;=($AE$6*$D$6),ROUNDUP($AG67+(AP$11*$AL$6),0),"")),"")</f>
        <v>18</v>
      </c>
      <c r="AR67" s="111">
        <f t="shared" ca="1" si="222"/>
        <v>20</v>
      </c>
      <c r="AS67" s="111" t="str">
        <f t="shared" si="62"/>
        <v/>
      </c>
      <c r="AT67" s="111" t="str">
        <f t="shared" si="63"/>
        <v/>
      </c>
      <c r="AU67" s="111" t="str">
        <f t="shared" si="64"/>
        <v/>
      </c>
      <c r="AV67" s="111" t="str">
        <f t="shared" si="65"/>
        <v/>
      </c>
      <c r="AW67" s="113" t="str">
        <f t="shared" si="66"/>
        <v/>
      </c>
      <c r="AY67" s="117">
        <f t="shared" ca="1" si="71"/>
        <v>2.0189549081442943</v>
      </c>
      <c r="BA67" s="115">
        <f t="shared" ca="1" si="24"/>
        <v>3</v>
      </c>
      <c r="BB67" s="111">
        <f t="shared" ref="BB67:BE67" ca="1" si="223">IF($B67&gt;=$AE$7,(IF(BB$11&lt;=$AE$7,ROUNDUP($AY67+(BA$11*($C67/$AE$7)),0),"")),(IF(BB$11&lt;=$B67,BB$11,"")))</f>
        <v>7</v>
      </c>
      <c r="BC67" s="111">
        <f t="shared" ca="1" si="223"/>
        <v>11</v>
      </c>
      <c r="BD67" s="111">
        <f t="shared" ca="1" si="223"/>
        <v>15</v>
      </c>
      <c r="BE67" s="113">
        <f t="shared" ca="1" si="223"/>
        <v>19</v>
      </c>
    </row>
    <row r="68" spans="1:57" s="66" customFormat="1" x14ac:dyDescent="0.25">
      <c r="A68" s="84" t="s">
        <v>58</v>
      </c>
      <c r="B68" s="85">
        <v>189</v>
      </c>
      <c r="C68" s="73">
        <f t="shared" si="18"/>
        <v>20</v>
      </c>
      <c r="D68" s="83">
        <f t="shared" si="26"/>
        <v>9.4499999999999993</v>
      </c>
      <c r="E68" s="76">
        <f t="shared" ca="1" si="19"/>
        <v>2.2350755086770118</v>
      </c>
      <c r="F68" s="83"/>
      <c r="G68" s="95">
        <f t="shared" ca="1" si="20"/>
        <v>3</v>
      </c>
      <c r="H68" s="96">
        <f t="shared" ref="H68:AD68" ca="1" si="224">IF(H$11&lt;=$C68,ROUNDUP($E68+G$11*$D68,0),"")</f>
        <v>12</v>
      </c>
      <c r="I68" s="96">
        <f t="shared" ca="1" si="224"/>
        <v>22</v>
      </c>
      <c r="J68" s="96">
        <f t="shared" ca="1" si="224"/>
        <v>31</v>
      </c>
      <c r="K68" s="96">
        <f t="shared" ca="1" si="224"/>
        <v>41</v>
      </c>
      <c r="L68" s="96">
        <f t="shared" ca="1" si="224"/>
        <v>50</v>
      </c>
      <c r="M68" s="96">
        <f t="shared" ca="1" si="224"/>
        <v>59</v>
      </c>
      <c r="N68" s="96">
        <f t="shared" ca="1" si="224"/>
        <v>69</v>
      </c>
      <c r="O68" s="96">
        <f t="shared" ca="1" si="224"/>
        <v>78</v>
      </c>
      <c r="P68" s="96">
        <f t="shared" ca="1" si="224"/>
        <v>88</v>
      </c>
      <c r="Q68" s="96">
        <f t="shared" ca="1" si="224"/>
        <v>97</v>
      </c>
      <c r="R68" s="96">
        <f t="shared" ca="1" si="224"/>
        <v>107</v>
      </c>
      <c r="S68" s="96">
        <f t="shared" ca="1" si="224"/>
        <v>116</v>
      </c>
      <c r="T68" s="96">
        <f t="shared" ca="1" si="224"/>
        <v>126</v>
      </c>
      <c r="U68" s="96">
        <f t="shared" ca="1" si="224"/>
        <v>135</v>
      </c>
      <c r="V68" s="96">
        <f t="shared" ca="1" si="224"/>
        <v>144</v>
      </c>
      <c r="W68" s="96">
        <f t="shared" ca="1" si="224"/>
        <v>154</v>
      </c>
      <c r="X68" s="96">
        <f t="shared" ca="1" si="224"/>
        <v>163</v>
      </c>
      <c r="Y68" s="96">
        <f t="shared" ca="1" si="224"/>
        <v>173</v>
      </c>
      <c r="Z68" s="96">
        <f t="shared" ca="1" si="224"/>
        <v>182</v>
      </c>
      <c r="AA68" s="96" t="str">
        <f t="shared" si="224"/>
        <v/>
      </c>
      <c r="AB68" s="96" t="str">
        <f t="shared" si="224"/>
        <v/>
      </c>
      <c r="AC68" s="96" t="str">
        <f t="shared" si="224"/>
        <v/>
      </c>
      <c r="AD68" s="96" t="str">
        <f t="shared" si="224"/>
        <v/>
      </c>
      <c r="AE68" s="97" t="str">
        <f t="shared" si="152"/>
        <v/>
      </c>
      <c r="AG68" s="117">
        <f t="shared" ca="1" si="69"/>
        <v>0.61732298276989095</v>
      </c>
      <c r="AI68" s="115">
        <f t="shared" ca="1" si="4"/>
        <v>1</v>
      </c>
      <c r="AJ68" s="111">
        <f t="shared" ca="1" si="54"/>
        <v>3</v>
      </c>
      <c r="AK68" s="111">
        <f t="shared" ca="1" si="55"/>
        <v>5</v>
      </c>
      <c r="AL68" s="111">
        <f t="shared" ca="1" si="56"/>
        <v>7</v>
      </c>
      <c r="AM68" s="111">
        <f t="shared" ca="1" si="57"/>
        <v>9</v>
      </c>
      <c r="AN68" s="111">
        <f t="shared" ca="1" si="58"/>
        <v>11</v>
      </c>
      <c r="AO68" s="111">
        <f t="shared" ca="1" si="59"/>
        <v>13</v>
      </c>
      <c r="AP68" s="111">
        <f t="shared" ca="1" si="60"/>
        <v>15</v>
      </c>
      <c r="AQ68" s="111">
        <f t="shared" ref="AQ68:AR68" ca="1" si="225">IF((IF(AQ$11&lt;=($AE$6*$D$6),ROUNDUP($AG68+(AP$11*$AL$6),0),""))&lt;=$C68,(IF(AQ$11&lt;=($AE$6*$D$6),ROUNDUP($AG68+(AP$11*$AL$6),0),"")),"")</f>
        <v>17</v>
      </c>
      <c r="AR68" s="111">
        <f t="shared" ca="1" si="225"/>
        <v>19</v>
      </c>
      <c r="AS68" s="111" t="str">
        <f t="shared" si="62"/>
        <v/>
      </c>
      <c r="AT68" s="111" t="str">
        <f t="shared" si="63"/>
        <v/>
      </c>
      <c r="AU68" s="111" t="str">
        <f t="shared" si="64"/>
        <v/>
      </c>
      <c r="AV68" s="111" t="str">
        <f t="shared" si="65"/>
        <v/>
      </c>
      <c r="AW68" s="113" t="str">
        <f t="shared" si="66"/>
        <v/>
      </c>
      <c r="AY68" s="117">
        <f t="shared" ca="1" si="71"/>
        <v>0.55828662033938725</v>
      </c>
      <c r="BA68" s="115">
        <f t="shared" ca="1" si="24"/>
        <v>1</v>
      </c>
      <c r="BB68" s="111">
        <f t="shared" ref="BB68:BE68" ca="1" si="226">IF($B68&gt;=$AE$7,(IF(BB$11&lt;=$AE$7,ROUNDUP($AY68+(BA$11*($C68/$AE$7)),0),"")),(IF(BB$11&lt;=$B68,BB$11,"")))</f>
        <v>5</v>
      </c>
      <c r="BC68" s="111">
        <f t="shared" ca="1" si="226"/>
        <v>9</v>
      </c>
      <c r="BD68" s="111">
        <f t="shared" ca="1" si="226"/>
        <v>13</v>
      </c>
      <c r="BE68" s="113">
        <f t="shared" ca="1" si="226"/>
        <v>17</v>
      </c>
    </row>
    <row r="69" spans="1:57" s="66" customFormat="1" x14ac:dyDescent="0.25">
      <c r="A69" s="84" t="s">
        <v>59</v>
      </c>
      <c r="B69" s="85">
        <v>260</v>
      </c>
      <c r="C69" s="73">
        <f t="shared" si="18"/>
        <v>20</v>
      </c>
      <c r="D69" s="83">
        <f t="shared" si="26"/>
        <v>13</v>
      </c>
      <c r="E69" s="76">
        <f t="shared" ca="1" si="19"/>
        <v>8.11518810637636</v>
      </c>
      <c r="F69" s="83"/>
      <c r="G69" s="95">
        <f t="shared" ca="1" si="20"/>
        <v>9</v>
      </c>
      <c r="H69" s="96">
        <f t="shared" ref="H69:AD69" ca="1" si="227">IF(H$11&lt;=$C69,ROUNDUP($E69+G$11*$D69,0),"")</f>
        <v>22</v>
      </c>
      <c r="I69" s="96">
        <f t="shared" ca="1" si="227"/>
        <v>35</v>
      </c>
      <c r="J69" s="96">
        <f t="shared" ca="1" si="227"/>
        <v>48</v>
      </c>
      <c r="K69" s="96">
        <f t="shared" ca="1" si="227"/>
        <v>61</v>
      </c>
      <c r="L69" s="96">
        <f t="shared" ca="1" si="227"/>
        <v>74</v>
      </c>
      <c r="M69" s="96">
        <f t="shared" ca="1" si="227"/>
        <v>87</v>
      </c>
      <c r="N69" s="96">
        <f t="shared" ca="1" si="227"/>
        <v>100</v>
      </c>
      <c r="O69" s="96">
        <f t="shared" ca="1" si="227"/>
        <v>113</v>
      </c>
      <c r="P69" s="96">
        <f t="shared" ca="1" si="227"/>
        <v>126</v>
      </c>
      <c r="Q69" s="96">
        <f t="shared" ca="1" si="227"/>
        <v>139</v>
      </c>
      <c r="R69" s="96">
        <f t="shared" ca="1" si="227"/>
        <v>152</v>
      </c>
      <c r="S69" s="96">
        <f t="shared" ca="1" si="227"/>
        <v>165</v>
      </c>
      <c r="T69" s="96">
        <f t="shared" ca="1" si="227"/>
        <v>178</v>
      </c>
      <c r="U69" s="96">
        <f t="shared" ca="1" si="227"/>
        <v>191</v>
      </c>
      <c r="V69" s="96">
        <f t="shared" ca="1" si="227"/>
        <v>204</v>
      </c>
      <c r="W69" s="96">
        <f t="shared" ca="1" si="227"/>
        <v>217</v>
      </c>
      <c r="X69" s="96">
        <f t="shared" ca="1" si="227"/>
        <v>230</v>
      </c>
      <c r="Y69" s="96">
        <f t="shared" ca="1" si="227"/>
        <v>243</v>
      </c>
      <c r="Z69" s="96">
        <f t="shared" ca="1" si="227"/>
        <v>256</v>
      </c>
      <c r="AA69" s="96" t="str">
        <f t="shared" si="227"/>
        <v/>
      </c>
      <c r="AB69" s="96" t="str">
        <f t="shared" si="227"/>
        <v/>
      </c>
      <c r="AC69" s="96" t="str">
        <f t="shared" si="227"/>
        <v/>
      </c>
      <c r="AD69" s="96" t="str">
        <f t="shared" si="227"/>
        <v/>
      </c>
      <c r="AE69" s="97" t="str">
        <f t="shared" si="152"/>
        <v/>
      </c>
      <c r="AG69" s="117">
        <f t="shared" ca="1" si="69"/>
        <v>1.5607506652218404</v>
      </c>
      <c r="AI69" s="115">
        <f t="shared" ca="1" si="4"/>
        <v>2</v>
      </c>
      <c r="AJ69" s="111">
        <f t="shared" ca="1" si="54"/>
        <v>4</v>
      </c>
      <c r="AK69" s="111">
        <f t="shared" ca="1" si="55"/>
        <v>6</v>
      </c>
      <c r="AL69" s="111">
        <f t="shared" ca="1" si="56"/>
        <v>8</v>
      </c>
      <c r="AM69" s="111">
        <f t="shared" ca="1" si="57"/>
        <v>10</v>
      </c>
      <c r="AN69" s="111">
        <f t="shared" ca="1" si="58"/>
        <v>12</v>
      </c>
      <c r="AO69" s="111">
        <f t="shared" ca="1" si="59"/>
        <v>14</v>
      </c>
      <c r="AP69" s="111">
        <f t="shared" ca="1" si="60"/>
        <v>16</v>
      </c>
      <c r="AQ69" s="111">
        <f t="shared" ref="AQ69:AR69" ca="1" si="228">IF((IF(AQ$11&lt;=($AE$6*$D$6),ROUNDUP($AG69+(AP$11*$AL$6),0),""))&lt;=$C69,(IF(AQ$11&lt;=($AE$6*$D$6),ROUNDUP($AG69+(AP$11*$AL$6),0),"")),"")</f>
        <v>18</v>
      </c>
      <c r="AR69" s="111">
        <f t="shared" ca="1" si="228"/>
        <v>20</v>
      </c>
      <c r="AS69" s="111" t="str">
        <f t="shared" si="62"/>
        <v/>
      </c>
      <c r="AT69" s="111" t="str">
        <f t="shared" si="63"/>
        <v/>
      </c>
      <c r="AU69" s="111" t="str">
        <f t="shared" si="64"/>
        <v/>
      </c>
      <c r="AV69" s="111" t="str">
        <f t="shared" si="65"/>
        <v/>
      </c>
      <c r="AW69" s="113" t="str">
        <f t="shared" si="66"/>
        <v/>
      </c>
      <c r="AY69" s="117">
        <f t="shared" ca="1" si="71"/>
        <v>0.49040786384307156</v>
      </c>
      <c r="BA69" s="115">
        <f t="shared" ca="1" si="24"/>
        <v>1</v>
      </c>
      <c r="BB69" s="111">
        <f t="shared" ref="BB69:BE69" ca="1" si="229">IF($B69&gt;=$AE$7,(IF(BB$11&lt;=$AE$7,ROUNDUP($AY69+(BA$11*($C69/$AE$7)),0),"")),(IF(BB$11&lt;=$B69,BB$11,"")))</f>
        <v>5</v>
      </c>
      <c r="BC69" s="111">
        <f t="shared" ca="1" si="229"/>
        <v>9</v>
      </c>
      <c r="BD69" s="111">
        <f t="shared" ca="1" si="229"/>
        <v>13</v>
      </c>
      <c r="BE69" s="113">
        <f t="shared" ca="1" si="229"/>
        <v>17</v>
      </c>
    </row>
    <row r="70" spans="1:57" s="66" customFormat="1" x14ac:dyDescent="0.25">
      <c r="A70" s="84" t="s">
        <v>60</v>
      </c>
      <c r="B70" s="85">
        <v>185</v>
      </c>
      <c r="C70" s="73">
        <f t="shared" si="18"/>
        <v>20</v>
      </c>
      <c r="D70" s="83">
        <f t="shared" si="26"/>
        <v>9.25</v>
      </c>
      <c r="E70" s="76">
        <f t="shared" ca="1" si="19"/>
        <v>1.8676778245262409</v>
      </c>
      <c r="F70" s="83"/>
      <c r="G70" s="95">
        <f t="shared" ca="1" si="20"/>
        <v>2</v>
      </c>
      <c r="H70" s="96">
        <f t="shared" ref="H70:AD70" ca="1" si="230">IF(H$11&lt;=$C70,ROUNDUP($E70+G$11*$D70,0),"")</f>
        <v>12</v>
      </c>
      <c r="I70" s="96">
        <f t="shared" ca="1" si="230"/>
        <v>21</v>
      </c>
      <c r="J70" s="96">
        <f t="shared" ca="1" si="230"/>
        <v>30</v>
      </c>
      <c r="K70" s="96">
        <f t="shared" ca="1" si="230"/>
        <v>39</v>
      </c>
      <c r="L70" s="96">
        <f t="shared" ca="1" si="230"/>
        <v>49</v>
      </c>
      <c r="M70" s="96">
        <f t="shared" ca="1" si="230"/>
        <v>58</v>
      </c>
      <c r="N70" s="96">
        <f t="shared" ca="1" si="230"/>
        <v>67</v>
      </c>
      <c r="O70" s="96">
        <f t="shared" ca="1" si="230"/>
        <v>76</v>
      </c>
      <c r="P70" s="96">
        <f t="shared" ca="1" si="230"/>
        <v>86</v>
      </c>
      <c r="Q70" s="96">
        <f t="shared" ca="1" si="230"/>
        <v>95</v>
      </c>
      <c r="R70" s="96">
        <f t="shared" ca="1" si="230"/>
        <v>104</v>
      </c>
      <c r="S70" s="96">
        <f t="shared" ca="1" si="230"/>
        <v>113</v>
      </c>
      <c r="T70" s="96">
        <f t="shared" ca="1" si="230"/>
        <v>123</v>
      </c>
      <c r="U70" s="96">
        <f t="shared" ca="1" si="230"/>
        <v>132</v>
      </c>
      <c r="V70" s="96">
        <f t="shared" ca="1" si="230"/>
        <v>141</v>
      </c>
      <c r="W70" s="96">
        <f t="shared" ca="1" si="230"/>
        <v>150</v>
      </c>
      <c r="X70" s="96">
        <f t="shared" ca="1" si="230"/>
        <v>160</v>
      </c>
      <c r="Y70" s="96">
        <f t="shared" ca="1" si="230"/>
        <v>169</v>
      </c>
      <c r="Z70" s="96">
        <f t="shared" ca="1" si="230"/>
        <v>178</v>
      </c>
      <c r="AA70" s="96" t="str">
        <f t="shared" si="230"/>
        <v/>
      </c>
      <c r="AB70" s="96" t="str">
        <f t="shared" si="230"/>
        <v/>
      </c>
      <c r="AC70" s="96" t="str">
        <f t="shared" si="230"/>
        <v/>
      </c>
      <c r="AD70" s="96" t="str">
        <f t="shared" si="230"/>
        <v/>
      </c>
      <c r="AE70" s="97" t="str">
        <f t="shared" si="152"/>
        <v/>
      </c>
      <c r="AG70" s="117">
        <f t="shared" ca="1" si="69"/>
        <v>0.79263090715455142</v>
      </c>
      <c r="AI70" s="115">
        <f t="shared" ca="1" si="4"/>
        <v>1</v>
      </c>
      <c r="AJ70" s="111">
        <f t="shared" ca="1" si="54"/>
        <v>3</v>
      </c>
      <c r="AK70" s="111">
        <f t="shared" ca="1" si="55"/>
        <v>5</v>
      </c>
      <c r="AL70" s="111">
        <f t="shared" ca="1" si="56"/>
        <v>7</v>
      </c>
      <c r="AM70" s="111">
        <f t="shared" ca="1" si="57"/>
        <v>9</v>
      </c>
      <c r="AN70" s="111">
        <f t="shared" ca="1" si="58"/>
        <v>11</v>
      </c>
      <c r="AO70" s="111">
        <f t="shared" ca="1" si="59"/>
        <v>13</v>
      </c>
      <c r="AP70" s="111">
        <f t="shared" ca="1" si="60"/>
        <v>15</v>
      </c>
      <c r="AQ70" s="111">
        <f t="shared" ref="AQ70:AR70" ca="1" si="231">IF((IF(AQ$11&lt;=($AE$6*$D$6),ROUNDUP($AG70+(AP$11*$AL$6),0),""))&lt;=$C70,(IF(AQ$11&lt;=($AE$6*$D$6),ROUNDUP($AG70+(AP$11*$AL$6),0),"")),"")</f>
        <v>17</v>
      </c>
      <c r="AR70" s="111">
        <f t="shared" ca="1" si="231"/>
        <v>19</v>
      </c>
      <c r="AS70" s="111" t="str">
        <f t="shared" si="62"/>
        <v/>
      </c>
      <c r="AT70" s="111" t="str">
        <f t="shared" si="63"/>
        <v/>
      </c>
      <c r="AU70" s="111" t="str">
        <f t="shared" si="64"/>
        <v/>
      </c>
      <c r="AV70" s="111" t="str">
        <f t="shared" si="65"/>
        <v/>
      </c>
      <c r="AW70" s="113" t="str">
        <f t="shared" si="66"/>
        <v/>
      </c>
      <c r="AY70" s="117">
        <f t="shared" ca="1" si="71"/>
        <v>1.4514461065171167</v>
      </c>
      <c r="BA70" s="115">
        <f t="shared" ca="1" si="24"/>
        <v>2</v>
      </c>
      <c r="BB70" s="111">
        <f t="shared" ref="BB70:BE70" ca="1" si="232">IF($B70&gt;=$AE$7,(IF(BB$11&lt;=$AE$7,ROUNDUP($AY70+(BA$11*($C70/$AE$7)),0),"")),(IF(BB$11&lt;=$B70,BB$11,"")))</f>
        <v>6</v>
      </c>
      <c r="BC70" s="111">
        <f t="shared" ca="1" si="232"/>
        <v>10</v>
      </c>
      <c r="BD70" s="111">
        <f t="shared" ca="1" si="232"/>
        <v>14</v>
      </c>
      <c r="BE70" s="113">
        <f t="shared" ca="1" si="232"/>
        <v>18</v>
      </c>
    </row>
    <row r="71" spans="1:57" s="66" customFormat="1" x14ac:dyDescent="0.25">
      <c r="A71" s="84" t="s">
        <v>61</v>
      </c>
      <c r="B71" s="85">
        <v>228</v>
      </c>
      <c r="C71" s="73">
        <f t="shared" si="18"/>
        <v>20</v>
      </c>
      <c r="D71" s="83">
        <f t="shared" si="26"/>
        <v>11.4</v>
      </c>
      <c r="E71" s="76">
        <f t="shared" ca="1" si="19"/>
        <v>7.929932645795601</v>
      </c>
      <c r="F71" s="83"/>
      <c r="G71" s="95">
        <f t="shared" ca="1" si="20"/>
        <v>8</v>
      </c>
      <c r="H71" s="96">
        <f t="shared" ref="H71:AD71" ca="1" si="233">IF(H$11&lt;=$C71,ROUNDUP($E71+G$11*$D71,0),"")</f>
        <v>20</v>
      </c>
      <c r="I71" s="96">
        <f t="shared" ca="1" si="233"/>
        <v>31</v>
      </c>
      <c r="J71" s="96">
        <f t="shared" ca="1" si="233"/>
        <v>43</v>
      </c>
      <c r="K71" s="96">
        <f t="shared" ca="1" si="233"/>
        <v>54</v>
      </c>
      <c r="L71" s="96">
        <f t="shared" ca="1" si="233"/>
        <v>65</v>
      </c>
      <c r="M71" s="96">
        <f t="shared" ca="1" si="233"/>
        <v>77</v>
      </c>
      <c r="N71" s="96">
        <f t="shared" ca="1" si="233"/>
        <v>88</v>
      </c>
      <c r="O71" s="96">
        <f t="shared" ca="1" si="233"/>
        <v>100</v>
      </c>
      <c r="P71" s="96">
        <f t="shared" ca="1" si="233"/>
        <v>111</v>
      </c>
      <c r="Q71" s="96">
        <f t="shared" ca="1" si="233"/>
        <v>122</v>
      </c>
      <c r="R71" s="96">
        <f t="shared" ca="1" si="233"/>
        <v>134</v>
      </c>
      <c r="S71" s="96">
        <f t="shared" ca="1" si="233"/>
        <v>145</v>
      </c>
      <c r="T71" s="96">
        <f t="shared" ca="1" si="233"/>
        <v>157</v>
      </c>
      <c r="U71" s="96">
        <f t="shared" ca="1" si="233"/>
        <v>168</v>
      </c>
      <c r="V71" s="96">
        <f t="shared" ca="1" si="233"/>
        <v>179</v>
      </c>
      <c r="W71" s="96">
        <f t="shared" ca="1" si="233"/>
        <v>191</v>
      </c>
      <c r="X71" s="96">
        <f t="shared" ca="1" si="233"/>
        <v>202</v>
      </c>
      <c r="Y71" s="96">
        <f t="shared" ca="1" si="233"/>
        <v>214</v>
      </c>
      <c r="Z71" s="96">
        <f t="shared" ca="1" si="233"/>
        <v>225</v>
      </c>
      <c r="AA71" s="96" t="str">
        <f t="shared" si="233"/>
        <v/>
      </c>
      <c r="AB71" s="96" t="str">
        <f t="shared" si="233"/>
        <v/>
      </c>
      <c r="AC71" s="96" t="str">
        <f t="shared" si="233"/>
        <v/>
      </c>
      <c r="AD71" s="96" t="str">
        <f t="shared" si="233"/>
        <v/>
      </c>
      <c r="AE71" s="97" t="str">
        <f t="shared" si="152"/>
        <v/>
      </c>
      <c r="AG71" s="117">
        <f t="shared" ca="1" si="69"/>
        <v>0.12372362074079724</v>
      </c>
      <c r="AI71" s="115">
        <f t="shared" ca="1" si="4"/>
        <v>1</v>
      </c>
      <c r="AJ71" s="111">
        <f t="shared" ca="1" si="54"/>
        <v>3</v>
      </c>
      <c r="AK71" s="111">
        <f t="shared" ca="1" si="55"/>
        <v>5</v>
      </c>
      <c r="AL71" s="111">
        <f t="shared" ca="1" si="56"/>
        <v>7</v>
      </c>
      <c r="AM71" s="111">
        <f t="shared" ca="1" si="57"/>
        <v>9</v>
      </c>
      <c r="AN71" s="111">
        <f t="shared" ca="1" si="58"/>
        <v>11</v>
      </c>
      <c r="AO71" s="111">
        <f t="shared" ca="1" si="59"/>
        <v>13</v>
      </c>
      <c r="AP71" s="111">
        <f t="shared" ca="1" si="60"/>
        <v>15</v>
      </c>
      <c r="AQ71" s="111">
        <f t="shared" ref="AQ71:AR71" ca="1" si="234">IF((IF(AQ$11&lt;=($AE$6*$D$6),ROUNDUP($AG71+(AP$11*$AL$6),0),""))&lt;=$C71,(IF(AQ$11&lt;=($AE$6*$D$6),ROUNDUP($AG71+(AP$11*$AL$6),0),"")),"")</f>
        <v>17</v>
      </c>
      <c r="AR71" s="111">
        <f t="shared" ca="1" si="234"/>
        <v>19</v>
      </c>
      <c r="AS71" s="111" t="str">
        <f t="shared" si="62"/>
        <v/>
      </c>
      <c r="AT71" s="111" t="str">
        <f t="shared" si="63"/>
        <v/>
      </c>
      <c r="AU71" s="111" t="str">
        <f t="shared" si="64"/>
        <v/>
      </c>
      <c r="AV71" s="111" t="str">
        <f t="shared" si="65"/>
        <v/>
      </c>
      <c r="AW71" s="113" t="str">
        <f t="shared" si="66"/>
        <v/>
      </c>
      <c r="AY71" s="117">
        <f t="shared" ca="1" si="71"/>
        <v>3.1474827015055293</v>
      </c>
      <c r="BA71" s="115">
        <f t="shared" ca="1" si="24"/>
        <v>4</v>
      </c>
      <c r="BB71" s="111">
        <f t="shared" ref="BB71:BE71" ca="1" si="235">IF($B71&gt;=$AE$7,(IF(BB$11&lt;=$AE$7,ROUNDUP($AY71+(BA$11*($C71/$AE$7)),0),"")),(IF(BB$11&lt;=$B71,BB$11,"")))</f>
        <v>8</v>
      </c>
      <c r="BC71" s="111">
        <f t="shared" ca="1" si="235"/>
        <v>12</v>
      </c>
      <c r="BD71" s="111">
        <f t="shared" ca="1" si="235"/>
        <v>16</v>
      </c>
      <c r="BE71" s="113">
        <f t="shared" ca="1" si="235"/>
        <v>20</v>
      </c>
    </row>
    <row r="72" spans="1:57" s="26" customFormat="1" x14ac:dyDescent="0.25">
      <c r="A72" s="87" t="s">
        <v>62</v>
      </c>
      <c r="B72" s="88">
        <v>226</v>
      </c>
      <c r="C72" s="73">
        <f t="shared" si="18"/>
        <v>20</v>
      </c>
      <c r="D72" s="83">
        <f t="shared" si="26"/>
        <v>11.3</v>
      </c>
      <c r="E72" s="76">
        <f t="shared" ca="1" si="19"/>
        <v>9.6179098659345161</v>
      </c>
      <c r="F72" s="83"/>
      <c r="G72" s="95">
        <f t="shared" ca="1" si="20"/>
        <v>10</v>
      </c>
      <c r="H72" s="96">
        <f t="shared" ref="H72:AD72" ca="1" si="236">IF(H$11&lt;=$C72,ROUNDUP($E72+G$11*$D72,0),"")</f>
        <v>21</v>
      </c>
      <c r="I72" s="96">
        <f t="shared" ca="1" si="236"/>
        <v>33</v>
      </c>
      <c r="J72" s="96">
        <f t="shared" ca="1" si="236"/>
        <v>44</v>
      </c>
      <c r="K72" s="96">
        <f t="shared" ca="1" si="236"/>
        <v>55</v>
      </c>
      <c r="L72" s="96">
        <f t="shared" ca="1" si="236"/>
        <v>67</v>
      </c>
      <c r="M72" s="96">
        <f t="shared" ca="1" si="236"/>
        <v>78</v>
      </c>
      <c r="N72" s="96">
        <f t="shared" ca="1" si="236"/>
        <v>89</v>
      </c>
      <c r="O72" s="96">
        <f t="shared" ca="1" si="236"/>
        <v>101</v>
      </c>
      <c r="P72" s="96">
        <f t="shared" ca="1" si="236"/>
        <v>112</v>
      </c>
      <c r="Q72" s="96">
        <f t="shared" ca="1" si="236"/>
        <v>123</v>
      </c>
      <c r="R72" s="96">
        <f t="shared" ca="1" si="236"/>
        <v>134</v>
      </c>
      <c r="S72" s="96">
        <f t="shared" ca="1" si="236"/>
        <v>146</v>
      </c>
      <c r="T72" s="96">
        <f t="shared" ca="1" si="236"/>
        <v>157</v>
      </c>
      <c r="U72" s="96">
        <f t="shared" ca="1" si="236"/>
        <v>168</v>
      </c>
      <c r="V72" s="96">
        <f t="shared" ca="1" si="236"/>
        <v>180</v>
      </c>
      <c r="W72" s="96">
        <f t="shared" ca="1" si="236"/>
        <v>191</v>
      </c>
      <c r="X72" s="96">
        <f t="shared" ca="1" si="236"/>
        <v>202</v>
      </c>
      <c r="Y72" s="96">
        <f t="shared" ca="1" si="236"/>
        <v>214</v>
      </c>
      <c r="Z72" s="96">
        <f t="shared" ca="1" si="236"/>
        <v>225</v>
      </c>
      <c r="AA72" s="96" t="str">
        <f t="shared" si="236"/>
        <v/>
      </c>
      <c r="AB72" s="96" t="str">
        <f t="shared" si="236"/>
        <v/>
      </c>
      <c r="AC72" s="96" t="str">
        <f t="shared" si="236"/>
        <v/>
      </c>
      <c r="AD72" s="96" t="str">
        <f t="shared" si="236"/>
        <v/>
      </c>
      <c r="AE72" s="97" t="str">
        <f t="shared" si="152"/>
        <v/>
      </c>
      <c r="AG72" s="117">
        <f t="shared" ca="1" si="69"/>
        <v>1.2547230089143988</v>
      </c>
      <c r="AI72" s="115">
        <f t="shared" ca="1" si="4"/>
        <v>2</v>
      </c>
      <c r="AJ72" s="111">
        <f t="shared" ca="1" si="54"/>
        <v>4</v>
      </c>
      <c r="AK72" s="111">
        <f t="shared" ca="1" si="55"/>
        <v>6</v>
      </c>
      <c r="AL72" s="111">
        <f t="shared" ca="1" si="56"/>
        <v>8</v>
      </c>
      <c r="AM72" s="111">
        <f t="shared" ca="1" si="57"/>
        <v>10</v>
      </c>
      <c r="AN72" s="111">
        <f t="shared" ca="1" si="58"/>
        <v>12</v>
      </c>
      <c r="AO72" s="111">
        <f t="shared" ca="1" si="59"/>
        <v>14</v>
      </c>
      <c r="AP72" s="111">
        <f t="shared" ca="1" si="60"/>
        <v>16</v>
      </c>
      <c r="AQ72" s="111">
        <f t="shared" ref="AQ72:AR72" ca="1" si="237">IF((IF(AQ$11&lt;=($AE$6*$D$6),ROUNDUP($AG72+(AP$11*$AL$6),0),""))&lt;=$C72,(IF(AQ$11&lt;=($AE$6*$D$6),ROUNDUP($AG72+(AP$11*$AL$6),0),"")),"")</f>
        <v>18</v>
      </c>
      <c r="AR72" s="111">
        <f t="shared" ca="1" si="237"/>
        <v>20</v>
      </c>
      <c r="AS72" s="111" t="str">
        <f t="shared" si="62"/>
        <v/>
      </c>
      <c r="AT72" s="111" t="str">
        <f t="shared" si="63"/>
        <v/>
      </c>
      <c r="AU72" s="111" t="str">
        <f t="shared" si="64"/>
        <v/>
      </c>
      <c r="AV72" s="111" t="str">
        <f t="shared" si="65"/>
        <v/>
      </c>
      <c r="AW72" s="113" t="str">
        <f t="shared" si="66"/>
        <v/>
      </c>
      <c r="AX72" s="66"/>
      <c r="AY72" s="117">
        <f t="shared" ca="1" si="71"/>
        <v>3.0987268390139491</v>
      </c>
      <c r="AZ72" s="66"/>
      <c r="BA72" s="115">
        <f t="shared" ca="1" si="24"/>
        <v>4</v>
      </c>
      <c r="BB72" s="111">
        <f t="shared" ref="BB72:BE72" ca="1" si="238">IF($B72&gt;=$AE$7,(IF(BB$11&lt;=$AE$7,ROUNDUP($AY72+(BA$11*($C72/$AE$7)),0),"")),(IF(BB$11&lt;=$B72,BB$11,"")))</f>
        <v>8</v>
      </c>
      <c r="BC72" s="111">
        <f t="shared" ca="1" si="238"/>
        <v>12</v>
      </c>
      <c r="BD72" s="111">
        <f t="shared" ca="1" si="238"/>
        <v>16</v>
      </c>
      <c r="BE72" s="113">
        <f t="shared" ca="1" si="238"/>
        <v>20</v>
      </c>
    </row>
    <row r="73" spans="1:57" s="26" customFormat="1" x14ac:dyDescent="0.25">
      <c r="A73" s="87" t="s">
        <v>63</v>
      </c>
      <c r="B73" s="88">
        <v>214</v>
      </c>
      <c r="C73" s="73">
        <f t="shared" si="18"/>
        <v>20</v>
      </c>
      <c r="D73" s="83">
        <f t="shared" si="26"/>
        <v>10.7</v>
      </c>
      <c r="E73" s="76">
        <f t="shared" ca="1" si="19"/>
        <v>5.0481201732712524</v>
      </c>
      <c r="F73" s="83"/>
      <c r="G73" s="95">
        <f t="shared" ca="1" si="20"/>
        <v>6</v>
      </c>
      <c r="H73" s="96">
        <f t="shared" ref="H73:AD73" ca="1" si="239">IF(H$11&lt;=$C73,ROUNDUP($E73+G$11*$D73,0),"")</f>
        <v>16</v>
      </c>
      <c r="I73" s="96">
        <f t="shared" ca="1" si="239"/>
        <v>27</v>
      </c>
      <c r="J73" s="96">
        <f t="shared" ca="1" si="239"/>
        <v>38</v>
      </c>
      <c r="K73" s="96">
        <f t="shared" ca="1" si="239"/>
        <v>48</v>
      </c>
      <c r="L73" s="96">
        <f t="shared" ca="1" si="239"/>
        <v>59</v>
      </c>
      <c r="M73" s="96">
        <f t="shared" ca="1" si="239"/>
        <v>70</v>
      </c>
      <c r="N73" s="96">
        <f t="shared" ca="1" si="239"/>
        <v>80</v>
      </c>
      <c r="O73" s="96">
        <f t="shared" ca="1" si="239"/>
        <v>91</v>
      </c>
      <c r="P73" s="96">
        <f t="shared" ca="1" si="239"/>
        <v>102</v>
      </c>
      <c r="Q73" s="96">
        <f t="shared" ca="1" si="239"/>
        <v>113</v>
      </c>
      <c r="R73" s="96">
        <f t="shared" ca="1" si="239"/>
        <v>123</v>
      </c>
      <c r="S73" s="96">
        <f t="shared" ca="1" si="239"/>
        <v>134</v>
      </c>
      <c r="T73" s="96">
        <f t="shared" ca="1" si="239"/>
        <v>145</v>
      </c>
      <c r="U73" s="96">
        <f t="shared" ca="1" si="239"/>
        <v>155</v>
      </c>
      <c r="V73" s="96">
        <f t="shared" ca="1" si="239"/>
        <v>166</v>
      </c>
      <c r="W73" s="96">
        <f t="shared" ca="1" si="239"/>
        <v>177</v>
      </c>
      <c r="X73" s="96">
        <f t="shared" ca="1" si="239"/>
        <v>187</v>
      </c>
      <c r="Y73" s="96">
        <f t="shared" ca="1" si="239"/>
        <v>198</v>
      </c>
      <c r="Z73" s="96">
        <f t="shared" ca="1" si="239"/>
        <v>209</v>
      </c>
      <c r="AA73" s="96" t="str">
        <f t="shared" si="239"/>
        <v/>
      </c>
      <c r="AB73" s="96" t="str">
        <f t="shared" si="239"/>
        <v/>
      </c>
      <c r="AC73" s="96" t="str">
        <f t="shared" si="239"/>
        <v/>
      </c>
      <c r="AD73" s="96" t="str">
        <f t="shared" si="239"/>
        <v/>
      </c>
      <c r="AE73" s="97" t="str">
        <f t="shared" si="152"/>
        <v/>
      </c>
      <c r="AG73" s="117">
        <f t="shared" ca="1" si="69"/>
        <v>1.6543903717937187</v>
      </c>
      <c r="AI73" s="115">
        <f t="shared" ca="1" si="4"/>
        <v>2</v>
      </c>
      <c r="AJ73" s="111">
        <f t="shared" ca="1" si="54"/>
        <v>4</v>
      </c>
      <c r="AK73" s="111">
        <f t="shared" ca="1" si="55"/>
        <v>6</v>
      </c>
      <c r="AL73" s="111">
        <f t="shared" ca="1" si="56"/>
        <v>8</v>
      </c>
      <c r="AM73" s="111">
        <f t="shared" ca="1" si="57"/>
        <v>10</v>
      </c>
      <c r="AN73" s="111">
        <f t="shared" ca="1" si="58"/>
        <v>12</v>
      </c>
      <c r="AO73" s="111">
        <f t="shared" ca="1" si="59"/>
        <v>14</v>
      </c>
      <c r="AP73" s="111">
        <f t="shared" ca="1" si="60"/>
        <v>16</v>
      </c>
      <c r="AQ73" s="111">
        <f t="shared" ref="AQ73:AR73" ca="1" si="240">IF((IF(AQ$11&lt;=($AE$6*$D$6),ROUNDUP($AG73+(AP$11*$AL$6),0),""))&lt;=$C73,(IF(AQ$11&lt;=($AE$6*$D$6),ROUNDUP($AG73+(AP$11*$AL$6),0),"")),"")</f>
        <v>18</v>
      </c>
      <c r="AR73" s="111">
        <f t="shared" ca="1" si="240"/>
        <v>20</v>
      </c>
      <c r="AS73" s="111" t="str">
        <f t="shared" si="62"/>
        <v/>
      </c>
      <c r="AT73" s="111" t="str">
        <f t="shared" si="63"/>
        <v/>
      </c>
      <c r="AU73" s="111" t="str">
        <f t="shared" si="64"/>
        <v/>
      </c>
      <c r="AV73" s="111" t="str">
        <f t="shared" si="65"/>
        <v/>
      </c>
      <c r="AW73" s="113" t="str">
        <f t="shared" si="66"/>
        <v/>
      </c>
      <c r="AX73" s="66"/>
      <c r="AY73" s="117">
        <f t="shared" ca="1" si="71"/>
        <v>3.6560145004719971</v>
      </c>
      <c r="AZ73" s="66"/>
      <c r="BA73" s="115">
        <f t="shared" ca="1" si="24"/>
        <v>4</v>
      </c>
      <c r="BB73" s="111">
        <f t="shared" ref="BB73:BE73" ca="1" si="241">IF($B73&gt;=$AE$7,(IF(BB$11&lt;=$AE$7,ROUNDUP($AY73+(BA$11*($C73/$AE$7)),0),"")),(IF(BB$11&lt;=$B73,BB$11,"")))</f>
        <v>8</v>
      </c>
      <c r="BC73" s="111">
        <f t="shared" ca="1" si="241"/>
        <v>12</v>
      </c>
      <c r="BD73" s="111">
        <f t="shared" ca="1" si="241"/>
        <v>16</v>
      </c>
      <c r="BE73" s="113">
        <f t="shared" ca="1" si="241"/>
        <v>20</v>
      </c>
    </row>
    <row r="74" spans="1:57" s="26" customFormat="1" x14ac:dyDescent="0.25">
      <c r="A74" s="87" t="s">
        <v>64</v>
      </c>
      <c r="B74" s="88">
        <v>100</v>
      </c>
      <c r="C74" s="73">
        <f t="shared" si="18"/>
        <v>20</v>
      </c>
      <c r="D74" s="83">
        <f t="shared" si="26"/>
        <v>5</v>
      </c>
      <c r="E74" s="76">
        <f t="shared" ca="1" si="19"/>
        <v>3.1241264663719925</v>
      </c>
      <c r="F74" s="83"/>
      <c r="G74" s="95">
        <f t="shared" ca="1" si="20"/>
        <v>4</v>
      </c>
      <c r="H74" s="96">
        <f t="shared" ref="H74:AD74" ca="1" si="242">IF(H$11&lt;=$C74,ROUNDUP($E74+G$11*$D74,0),"")</f>
        <v>9</v>
      </c>
      <c r="I74" s="96">
        <f t="shared" ca="1" si="242"/>
        <v>14</v>
      </c>
      <c r="J74" s="96">
        <f t="shared" ca="1" si="242"/>
        <v>19</v>
      </c>
      <c r="K74" s="96">
        <f t="shared" ca="1" si="242"/>
        <v>24</v>
      </c>
      <c r="L74" s="96">
        <f t="shared" ca="1" si="242"/>
        <v>29</v>
      </c>
      <c r="M74" s="96">
        <f t="shared" ca="1" si="242"/>
        <v>34</v>
      </c>
      <c r="N74" s="96">
        <f t="shared" ca="1" si="242"/>
        <v>39</v>
      </c>
      <c r="O74" s="96">
        <f t="shared" ca="1" si="242"/>
        <v>44</v>
      </c>
      <c r="P74" s="96">
        <f t="shared" ca="1" si="242"/>
        <v>49</v>
      </c>
      <c r="Q74" s="96">
        <f t="shared" ca="1" si="242"/>
        <v>54</v>
      </c>
      <c r="R74" s="96">
        <f t="shared" ca="1" si="242"/>
        <v>59</v>
      </c>
      <c r="S74" s="96">
        <f t="shared" ca="1" si="242"/>
        <v>64</v>
      </c>
      <c r="T74" s="96">
        <f t="shared" ca="1" si="242"/>
        <v>69</v>
      </c>
      <c r="U74" s="96">
        <f t="shared" ca="1" si="242"/>
        <v>74</v>
      </c>
      <c r="V74" s="96">
        <f t="shared" ca="1" si="242"/>
        <v>79</v>
      </c>
      <c r="W74" s="96">
        <f t="shared" ca="1" si="242"/>
        <v>84</v>
      </c>
      <c r="X74" s="96">
        <f t="shared" ca="1" si="242"/>
        <v>89</v>
      </c>
      <c r="Y74" s="96">
        <f t="shared" ca="1" si="242"/>
        <v>94</v>
      </c>
      <c r="Z74" s="96">
        <f t="shared" ca="1" si="242"/>
        <v>99</v>
      </c>
      <c r="AA74" s="96" t="str">
        <f t="shared" si="242"/>
        <v/>
      </c>
      <c r="AB74" s="96" t="str">
        <f t="shared" si="242"/>
        <v/>
      </c>
      <c r="AC74" s="96" t="str">
        <f t="shared" si="242"/>
        <v/>
      </c>
      <c r="AD74" s="96" t="str">
        <f t="shared" si="242"/>
        <v/>
      </c>
      <c r="AE74" s="97" t="str">
        <f t="shared" si="152"/>
        <v/>
      </c>
      <c r="AG74" s="117">
        <f t="shared" ca="1" si="69"/>
        <v>1.9798772357945607</v>
      </c>
      <c r="AI74" s="115">
        <f t="shared" ca="1" si="4"/>
        <v>2</v>
      </c>
      <c r="AJ74" s="111">
        <f t="shared" ca="1" si="54"/>
        <v>4</v>
      </c>
      <c r="AK74" s="111">
        <f t="shared" ca="1" si="55"/>
        <v>6</v>
      </c>
      <c r="AL74" s="111">
        <f t="shared" ca="1" si="56"/>
        <v>8</v>
      </c>
      <c r="AM74" s="111">
        <f t="shared" ca="1" si="57"/>
        <v>10</v>
      </c>
      <c r="AN74" s="111">
        <f t="shared" ca="1" si="58"/>
        <v>12</v>
      </c>
      <c r="AO74" s="111">
        <f t="shared" ca="1" si="59"/>
        <v>14</v>
      </c>
      <c r="AP74" s="111">
        <f t="shared" ca="1" si="60"/>
        <v>16</v>
      </c>
      <c r="AQ74" s="111">
        <f t="shared" ref="AQ74:AR74" ca="1" si="243">IF((IF(AQ$11&lt;=($AE$6*$D$6),ROUNDUP($AG74+(AP$11*$AL$6),0),""))&lt;=$C74,(IF(AQ$11&lt;=($AE$6*$D$6),ROUNDUP($AG74+(AP$11*$AL$6),0),"")),"")</f>
        <v>18</v>
      </c>
      <c r="AR74" s="111">
        <f t="shared" ca="1" si="243"/>
        <v>20</v>
      </c>
      <c r="AS74" s="111" t="str">
        <f t="shared" si="62"/>
        <v/>
      </c>
      <c r="AT74" s="111" t="str">
        <f t="shared" si="63"/>
        <v/>
      </c>
      <c r="AU74" s="111" t="str">
        <f t="shared" si="64"/>
        <v/>
      </c>
      <c r="AV74" s="111" t="str">
        <f t="shared" si="65"/>
        <v/>
      </c>
      <c r="AW74" s="113" t="str">
        <f t="shared" si="66"/>
        <v/>
      </c>
      <c r="AX74" s="66"/>
      <c r="AY74" s="117">
        <f t="shared" ca="1" si="71"/>
        <v>2.3543645606624444</v>
      </c>
      <c r="AZ74" s="66"/>
      <c r="BA74" s="115">
        <f t="shared" ca="1" si="24"/>
        <v>3</v>
      </c>
      <c r="BB74" s="111">
        <f t="shared" ref="BB74:BE74" ca="1" si="244">IF($B74&gt;=$AE$7,(IF(BB$11&lt;=$AE$7,ROUNDUP($AY74+(BA$11*($C74/$AE$7)),0),"")),(IF(BB$11&lt;=$B74,BB$11,"")))</f>
        <v>7</v>
      </c>
      <c r="BC74" s="111">
        <f t="shared" ca="1" si="244"/>
        <v>11</v>
      </c>
      <c r="BD74" s="111">
        <f t="shared" ca="1" si="244"/>
        <v>15</v>
      </c>
      <c r="BE74" s="113">
        <f t="shared" ca="1" si="244"/>
        <v>19</v>
      </c>
    </row>
    <row r="75" spans="1:57" s="26" customFormat="1" x14ac:dyDescent="0.25">
      <c r="A75" s="87" t="s">
        <v>65</v>
      </c>
      <c r="B75" s="88">
        <v>88</v>
      </c>
      <c r="C75" s="73">
        <f t="shared" si="18"/>
        <v>20</v>
      </c>
      <c r="D75" s="83">
        <f t="shared" si="26"/>
        <v>4.4000000000000004</v>
      </c>
      <c r="E75" s="76">
        <f t="shared" ca="1" si="19"/>
        <v>2.5326432379087604</v>
      </c>
      <c r="F75" s="83"/>
      <c r="G75" s="95">
        <f t="shared" ca="1" si="20"/>
        <v>3</v>
      </c>
      <c r="H75" s="96">
        <f t="shared" ref="H75:AD75" ca="1" si="245">IF(H$11&lt;=$C75,ROUNDUP($E75+G$11*$D75,0),"")</f>
        <v>7</v>
      </c>
      <c r="I75" s="96">
        <f t="shared" ca="1" si="245"/>
        <v>12</v>
      </c>
      <c r="J75" s="96">
        <f t="shared" ca="1" si="245"/>
        <v>16</v>
      </c>
      <c r="K75" s="96">
        <f t="shared" ca="1" si="245"/>
        <v>21</v>
      </c>
      <c r="L75" s="96">
        <f t="shared" ca="1" si="245"/>
        <v>25</v>
      </c>
      <c r="M75" s="96">
        <f t="shared" ca="1" si="245"/>
        <v>29</v>
      </c>
      <c r="N75" s="96">
        <f t="shared" ca="1" si="245"/>
        <v>34</v>
      </c>
      <c r="O75" s="96">
        <f t="shared" ca="1" si="245"/>
        <v>38</v>
      </c>
      <c r="P75" s="96">
        <f t="shared" ca="1" si="245"/>
        <v>43</v>
      </c>
      <c r="Q75" s="96">
        <f t="shared" ca="1" si="245"/>
        <v>47</v>
      </c>
      <c r="R75" s="96">
        <f t="shared" ca="1" si="245"/>
        <v>51</v>
      </c>
      <c r="S75" s="96">
        <f t="shared" ca="1" si="245"/>
        <v>56</v>
      </c>
      <c r="T75" s="96">
        <f t="shared" ca="1" si="245"/>
        <v>60</v>
      </c>
      <c r="U75" s="96">
        <f t="shared" ca="1" si="245"/>
        <v>65</v>
      </c>
      <c r="V75" s="96">
        <f t="shared" ca="1" si="245"/>
        <v>69</v>
      </c>
      <c r="W75" s="96">
        <f t="shared" ca="1" si="245"/>
        <v>73</v>
      </c>
      <c r="X75" s="96">
        <f t="shared" ca="1" si="245"/>
        <v>78</v>
      </c>
      <c r="Y75" s="96">
        <f t="shared" ca="1" si="245"/>
        <v>82</v>
      </c>
      <c r="Z75" s="96">
        <f t="shared" ca="1" si="245"/>
        <v>87</v>
      </c>
      <c r="AA75" s="96" t="str">
        <f t="shared" si="245"/>
        <v/>
      </c>
      <c r="AB75" s="96" t="str">
        <f t="shared" si="245"/>
        <v/>
      </c>
      <c r="AC75" s="96" t="str">
        <f t="shared" si="245"/>
        <v/>
      </c>
      <c r="AD75" s="96" t="str">
        <f t="shared" si="245"/>
        <v/>
      </c>
      <c r="AE75" s="97" t="str">
        <f t="shared" si="152"/>
        <v/>
      </c>
      <c r="AG75" s="117">
        <f t="shared" ca="1" si="69"/>
        <v>0.62951072306306233</v>
      </c>
      <c r="AI75" s="115">
        <f t="shared" ca="1" si="4"/>
        <v>1</v>
      </c>
      <c r="AJ75" s="111">
        <f t="shared" ca="1" si="54"/>
        <v>3</v>
      </c>
      <c r="AK75" s="111">
        <f t="shared" ca="1" si="55"/>
        <v>5</v>
      </c>
      <c r="AL75" s="111">
        <f t="shared" ca="1" si="56"/>
        <v>7</v>
      </c>
      <c r="AM75" s="111">
        <f t="shared" ca="1" si="57"/>
        <v>9</v>
      </c>
      <c r="AN75" s="111">
        <f t="shared" ca="1" si="58"/>
        <v>11</v>
      </c>
      <c r="AO75" s="111">
        <f t="shared" ca="1" si="59"/>
        <v>13</v>
      </c>
      <c r="AP75" s="111">
        <f t="shared" ca="1" si="60"/>
        <v>15</v>
      </c>
      <c r="AQ75" s="111">
        <f t="shared" ref="AQ75:AR75" ca="1" si="246">IF((IF(AQ$11&lt;=($AE$6*$D$6),ROUNDUP($AG75+(AP$11*$AL$6),0),""))&lt;=$C75,(IF(AQ$11&lt;=($AE$6*$D$6),ROUNDUP($AG75+(AP$11*$AL$6),0),"")),"")</f>
        <v>17</v>
      </c>
      <c r="AR75" s="111">
        <f t="shared" ca="1" si="246"/>
        <v>19</v>
      </c>
      <c r="AS75" s="111" t="str">
        <f t="shared" si="62"/>
        <v/>
      </c>
      <c r="AT75" s="111" t="str">
        <f t="shared" si="63"/>
        <v/>
      </c>
      <c r="AU75" s="111" t="str">
        <f t="shared" si="64"/>
        <v/>
      </c>
      <c r="AV75" s="111" t="str">
        <f t="shared" si="65"/>
        <v/>
      </c>
      <c r="AW75" s="113" t="str">
        <f t="shared" si="66"/>
        <v/>
      </c>
      <c r="AX75" s="66"/>
      <c r="AY75" s="117">
        <f t="shared" ca="1" si="71"/>
        <v>3.6068522703038455</v>
      </c>
      <c r="AZ75" s="66"/>
      <c r="BA75" s="115">
        <f t="shared" ca="1" si="24"/>
        <v>4</v>
      </c>
      <c r="BB75" s="111">
        <f t="shared" ref="BB75:BE75" ca="1" si="247">IF($B75&gt;=$AE$7,(IF(BB$11&lt;=$AE$7,ROUNDUP($AY75+(BA$11*($C75/$AE$7)),0),"")),(IF(BB$11&lt;=$B75,BB$11,"")))</f>
        <v>8</v>
      </c>
      <c r="BC75" s="111">
        <f t="shared" ca="1" si="247"/>
        <v>12</v>
      </c>
      <c r="BD75" s="111">
        <f t="shared" ca="1" si="247"/>
        <v>16</v>
      </c>
      <c r="BE75" s="113">
        <f t="shared" ca="1" si="247"/>
        <v>20</v>
      </c>
    </row>
    <row r="76" spans="1:57" s="26" customFormat="1" x14ac:dyDescent="0.25">
      <c r="A76" s="87" t="s">
        <v>66</v>
      </c>
      <c r="B76" s="88">
        <v>129</v>
      </c>
      <c r="C76" s="73">
        <f t="shared" si="18"/>
        <v>20</v>
      </c>
      <c r="D76" s="83">
        <f t="shared" si="26"/>
        <v>6.45</v>
      </c>
      <c r="E76" s="76">
        <f t="shared" ca="1" si="19"/>
        <v>1.7368115364452366</v>
      </c>
      <c r="F76" s="83"/>
      <c r="G76" s="95">
        <f t="shared" ca="1" si="20"/>
        <v>2</v>
      </c>
      <c r="H76" s="96">
        <f t="shared" ref="H76:AD76" ca="1" si="248">IF(H$11&lt;=$C76,ROUNDUP($E76+G$11*$D76,0),"")</f>
        <v>9</v>
      </c>
      <c r="I76" s="96">
        <f t="shared" ca="1" si="248"/>
        <v>15</v>
      </c>
      <c r="J76" s="96">
        <f t="shared" ca="1" si="248"/>
        <v>22</v>
      </c>
      <c r="K76" s="96">
        <f t="shared" ca="1" si="248"/>
        <v>28</v>
      </c>
      <c r="L76" s="96">
        <f t="shared" ca="1" si="248"/>
        <v>34</v>
      </c>
      <c r="M76" s="96">
        <f t="shared" ca="1" si="248"/>
        <v>41</v>
      </c>
      <c r="N76" s="96">
        <f t="shared" ca="1" si="248"/>
        <v>47</v>
      </c>
      <c r="O76" s="96">
        <f t="shared" ca="1" si="248"/>
        <v>54</v>
      </c>
      <c r="P76" s="96">
        <f t="shared" ca="1" si="248"/>
        <v>60</v>
      </c>
      <c r="Q76" s="96">
        <f t="shared" ca="1" si="248"/>
        <v>67</v>
      </c>
      <c r="R76" s="96">
        <f t="shared" ca="1" si="248"/>
        <v>73</v>
      </c>
      <c r="S76" s="96">
        <f t="shared" ca="1" si="248"/>
        <v>80</v>
      </c>
      <c r="T76" s="96">
        <f t="shared" ca="1" si="248"/>
        <v>86</v>
      </c>
      <c r="U76" s="96">
        <f t="shared" ca="1" si="248"/>
        <v>93</v>
      </c>
      <c r="V76" s="96">
        <f t="shared" ca="1" si="248"/>
        <v>99</v>
      </c>
      <c r="W76" s="96">
        <f t="shared" ca="1" si="248"/>
        <v>105</v>
      </c>
      <c r="X76" s="96">
        <f t="shared" ca="1" si="248"/>
        <v>112</v>
      </c>
      <c r="Y76" s="96">
        <f t="shared" ca="1" si="248"/>
        <v>118</v>
      </c>
      <c r="Z76" s="96">
        <f t="shared" ca="1" si="248"/>
        <v>125</v>
      </c>
      <c r="AA76" s="96" t="str">
        <f t="shared" si="248"/>
        <v/>
      </c>
      <c r="AB76" s="96" t="str">
        <f t="shared" si="248"/>
        <v/>
      </c>
      <c r="AC76" s="96" t="str">
        <f t="shared" si="248"/>
        <v/>
      </c>
      <c r="AD76" s="96" t="str">
        <f t="shared" si="248"/>
        <v/>
      </c>
      <c r="AE76" s="97" t="str">
        <f t="shared" ref="AE76:AE107" si="249">IF(AE$11&lt;=$C76,ROUNDUP($E76+AD$11*$D76,0),"")</f>
        <v/>
      </c>
      <c r="AG76" s="117">
        <f t="shared" ca="1" si="69"/>
        <v>0.61970559193553454</v>
      </c>
      <c r="AI76" s="115">
        <f t="shared" ca="1" si="4"/>
        <v>1</v>
      </c>
      <c r="AJ76" s="111">
        <f t="shared" ca="1" si="54"/>
        <v>3</v>
      </c>
      <c r="AK76" s="111">
        <f t="shared" ca="1" si="55"/>
        <v>5</v>
      </c>
      <c r="AL76" s="111">
        <f t="shared" ca="1" si="56"/>
        <v>7</v>
      </c>
      <c r="AM76" s="111">
        <f t="shared" ca="1" si="57"/>
        <v>9</v>
      </c>
      <c r="AN76" s="111">
        <f t="shared" ca="1" si="58"/>
        <v>11</v>
      </c>
      <c r="AO76" s="111">
        <f t="shared" ca="1" si="59"/>
        <v>13</v>
      </c>
      <c r="AP76" s="111">
        <f t="shared" ca="1" si="60"/>
        <v>15</v>
      </c>
      <c r="AQ76" s="111">
        <f t="shared" ref="AQ76:AR76" ca="1" si="250">IF((IF(AQ$11&lt;=($AE$6*$D$6),ROUNDUP($AG76+(AP$11*$AL$6),0),""))&lt;=$C76,(IF(AQ$11&lt;=($AE$6*$D$6),ROUNDUP($AG76+(AP$11*$AL$6),0),"")),"")</f>
        <v>17</v>
      </c>
      <c r="AR76" s="111">
        <f t="shared" ca="1" si="250"/>
        <v>19</v>
      </c>
      <c r="AS76" s="111" t="str">
        <f t="shared" si="62"/>
        <v/>
      </c>
      <c r="AT76" s="111" t="str">
        <f t="shared" si="63"/>
        <v/>
      </c>
      <c r="AU76" s="111" t="str">
        <f t="shared" si="64"/>
        <v/>
      </c>
      <c r="AV76" s="111" t="str">
        <f t="shared" si="65"/>
        <v/>
      </c>
      <c r="AW76" s="113" t="str">
        <f t="shared" si="66"/>
        <v/>
      </c>
      <c r="AX76" s="66"/>
      <c r="AY76" s="117">
        <f t="shared" ca="1" si="71"/>
        <v>0.99050184780878503</v>
      </c>
      <c r="AZ76" s="66"/>
      <c r="BA76" s="115">
        <f t="shared" ca="1" si="24"/>
        <v>1</v>
      </c>
      <c r="BB76" s="111">
        <f t="shared" ref="BB76:BE76" ca="1" si="251">IF($B76&gt;=$AE$7,(IF(BB$11&lt;=$AE$7,ROUNDUP($AY76+(BA$11*($C76/$AE$7)),0),"")),(IF(BB$11&lt;=$B76,BB$11,"")))</f>
        <v>5</v>
      </c>
      <c r="BC76" s="111">
        <f t="shared" ca="1" si="251"/>
        <v>9</v>
      </c>
      <c r="BD76" s="111">
        <f t="shared" ca="1" si="251"/>
        <v>13</v>
      </c>
      <c r="BE76" s="113">
        <f t="shared" ca="1" si="251"/>
        <v>17</v>
      </c>
    </row>
    <row r="77" spans="1:57" s="26" customFormat="1" x14ac:dyDescent="0.25">
      <c r="A77" s="87" t="s">
        <v>67</v>
      </c>
      <c r="B77" s="88">
        <v>103</v>
      </c>
      <c r="C77" s="73">
        <f t="shared" ref="C77:C111" si="252">IF(D$6&lt;B77,D$6,B77)</f>
        <v>20</v>
      </c>
      <c r="D77" s="83">
        <f t="shared" si="26"/>
        <v>5.15</v>
      </c>
      <c r="E77" s="76">
        <f t="shared" ref="E77:E111" ca="1" si="253">RAND()*D77</f>
        <v>4.822336436515994</v>
      </c>
      <c r="F77" s="83"/>
      <c r="G77" s="95">
        <f t="shared" ref="G77:G111" ca="1" si="254">ROUNDUP(E77,0)</f>
        <v>5</v>
      </c>
      <c r="H77" s="96">
        <f t="shared" ref="H77:AD77" ca="1" si="255">IF(H$11&lt;=$C77,ROUNDUP($E77+G$11*$D77,0),"")</f>
        <v>10</v>
      </c>
      <c r="I77" s="96">
        <f t="shared" ca="1" si="255"/>
        <v>16</v>
      </c>
      <c r="J77" s="96">
        <f t="shared" ca="1" si="255"/>
        <v>21</v>
      </c>
      <c r="K77" s="96">
        <f t="shared" ca="1" si="255"/>
        <v>26</v>
      </c>
      <c r="L77" s="96">
        <f t="shared" ca="1" si="255"/>
        <v>31</v>
      </c>
      <c r="M77" s="96">
        <f t="shared" ca="1" si="255"/>
        <v>36</v>
      </c>
      <c r="N77" s="96">
        <f t="shared" ca="1" si="255"/>
        <v>41</v>
      </c>
      <c r="O77" s="96">
        <f t="shared" ca="1" si="255"/>
        <v>47</v>
      </c>
      <c r="P77" s="96">
        <f t="shared" ca="1" si="255"/>
        <v>52</v>
      </c>
      <c r="Q77" s="96">
        <f t="shared" ca="1" si="255"/>
        <v>57</v>
      </c>
      <c r="R77" s="96">
        <f t="shared" ca="1" si="255"/>
        <v>62</v>
      </c>
      <c r="S77" s="96">
        <f t="shared" ca="1" si="255"/>
        <v>67</v>
      </c>
      <c r="T77" s="96">
        <f t="shared" ca="1" si="255"/>
        <v>72</v>
      </c>
      <c r="U77" s="96">
        <f t="shared" ca="1" si="255"/>
        <v>77</v>
      </c>
      <c r="V77" s="96">
        <f t="shared" ca="1" si="255"/>
        <v>83</v>
      </c>
      <c r="W77" s="96">
        <f t="shared" ca="1" si="255"/>
        <v>88</v>
      </c>
      <c r="X77" s="96">
        <f t="shared" ca="1" si="255"/>
        <v>93</v>
      </c>
      <c r="Y77" s="96">
        <f t="shared" ca="1" si="255"/>
        <v>98</v>
      </c>
      <c r="Z77" s="96">
        <f t="shared" ca="1" si="255"/>
        <v>103</v>
      </c>
      <c r="AA77" s="96" t="str">
        <f t="shared" si="255"/>
        <v/>
      </c>
      <c r="AB77" s="96" t="str">
        <f t="shared" si="255"/>
        <v/>
      </c>
      <c r="AC77" s="96" t="str">
        <f t="shared" si="255"/>
        <v/>
      </c>
      <c r="AD77" s="96" t="str">
        <f t="shared" si="255"/>
        <v/>
      </c>
      <c r="AE77" s="97" t="str">
        <f t="shared" si="249"/>
        <v/>
      </c>
      <c r="AG77" s="117">
        <f t="shared" ca="1" si="69"/>
        <v>1.7472634046870883</v>
      </c>
      <c r="AI77" s="115">
        <f t="shared" ref="AI77:AI111" ca="1" si="256">ROUNDUP($AG77,0)</f>
        <v>2</v>
      </c>
      <c r="AJ77" s="111">
        <f t="shared" ca="1" si="54"/>
        <v>4</v>
      </c>
      <c r="AK77" s="111">
        <f t="shared" ca="1" si="55"/>
        <v>6</v>
      </c>
      <c r="AL77" s="111">
        <f t="shared" ca="1" si="56"/>
        <v>8</v>
      </c>
      <c r="AM77" s="111">
        <f t="shared" ca="1" si="57"/>
        <v>10</v>
      </c>
      <c r="AN77" s="111">
        <f t="shared" ca="1" si="58"/>
        <v>12</v>
      </c>
      <c r="AO77" s="111">
        <f t="shared" ca="1" si="59"/>
        <v>14</v>
      </c>
      <c r="AP77" s="111">
        <f t="shared" ca="1" si="60"/>
        <v>16</v>
      </c>
      <c r="AQ77" s="111">
        <f t="shared" ref="AQ77:AR77" ca="1" si="257">IF((IF(AQ$11&lt;=($AE$6*$D$6),ROUNDUP($AG77+(AP$11*$AL$6),0),""))&lt;=$C77,(IF(AQ$11&lt;=($AE$6*$D$6),ROUNDUP($AG77+(AP$11*$AL$6),0),"")),"")</f>
        <v>18</v>
      </c>
      <c r="AR77" s="111">
        <f t="shared" ca="1" si="257"/>
        <v>20</v>
      </c>
      <c r="AS77" s="111" t="str">
        <f t="shared" si="62"/>
        <v/>
      </c>
      <c r="AT77" s="111" t="str">
        <f t="shared" si="63"/>
        <v/>
      </c>
      <c r="AU77" s="111" t="str">
        <f t="shared" si="64"/>
        <v/>
      </c>
      <c r="AV77" s="111" t="str">
        <f t="shared" si="65"/>
        <v/>
      </c>
      <c r="AW77" s="113" t="str">
        <f t="shared" si="66"/>
        <v/>
      </c>
      <c r="AX77" s="66"/>
      <c r="AY77" s="117">
        <f t="shared" ca="1" si="71"/>
        <v>0.57659876247874209</v>
      </c>
      <c r="AZ77" s="66"/>
      <c r="BA77" s="115">
        <f t="shared" ref="BA77:BA111" ca="1" si="258">ROUNDUP($AY77,0)</f>
        <v>1</v>
      </c>
      <c r="BB77" s="111">
        <f t="shared" ref="BB77:BE77" ca="1" si="259">IF($B77&gt;=$AE$7,(IF(BB$11&lt;=$AE$7,ROUNDUP($AY77+(BA$11*($C77/$AE$7)),0),"")),(IF(BB$11&lt;=$B77,BB$11,"")))</f>
        <v>5</v>
      </c>
      <c r="BC77" s="111">
        <f t="shared" ca="1" si="259"/>
        <v>9</v>
      </c>
      <c r="BD77" s="111">
        <f t="shared" ca="1" si="259"/>
        <v>13</v>
      </c>
      <c r="BE77" s="113">
        <f t="shared" ca="1" si="259"/>
        <v>17</v>
      </c>
    </row>
    <row r="78" spans="1:57" s="26" customFormat="1" x14ac:dyDescent="0.25">
      <c r="A78" s="87" t="s">
        <v>68</v>
      </c>
      <c r="B78" s="88">
        <v>259</v>
      </c>
      <c r="C78" s="73">
        <f t="shared" si="252"/>
        <v>20</v>
      </c>
      <c r="D78" s="83">
        <f t="shared" ref="D78:D111" si="260">B78/C78</f>
        <v>12.95</v>
      </c>
      <c r="E78" s="76">
        <f t="shared" ca="1" si="253"/>
        <v>3.2361440911948907</v>
      </c>
      <c r="F78" s="83"/>
      <c r="G78" s="95">
        <f t="shared" ca="1" si="254"/>
        <v>4</v>
      </c>
      <c r="H78" s="96">
        <f t="shared" ref="H78:AD78" ca="1" si="261">IF(H$11&lt;=$C78,ROUNDUP($E78+G$11*$D78,0),"")</f>
        <v>17</v>
      </c>
      <c r="I78" s="96">
        <f t="shared" ca="1" si="261"/>
        <v>30</v>
      </c>
      <c r="J78" s="96">
        <f t="shared" ca="1" si="261"/>
        <v>43</v>
      </c>
      <c r="K78" s="96">
        <f t="shared" ca="1" si="261"/>
        <v>56</v>
      </c>
      <c r="L78" s="96">
        <f t="shared" ca="1" si="261"/>
        <v>68</v>
      </c>
      <c r="M78" s="96">
        <f t="shared" ca="1" si="261"/>
        <v>81</v>
      </c>
      <c r="N78" s="96">
        <f t="shared" ca="1" si="261"/>
        <v>94</v>
      </c>
      <c r="O78" s="96">
        <f t="shared" ca="1" si="261"/>
        <v>107</v>
      </c>
      <c r="P78" s="96">
        <f t="shared" ca="1" si="261"/>
        <v>120</v>
      </c>
      <c r="Q78" s="96">
        <f t="shared" ca="1" si="261"/>
        <v>133</v>
      </c>
      <c r="R78" s="96">
        <f t="shared" ca="1" si="261"/>
        <v>146</v>
      </c>
      <c r="S78" s="96">
        <f t="shared" ca="1" si="261"/>
        <v>159</v>
      </c>
      <c r="T78" s="96">
        <f t="shared" ca="1" si="261"/>
        <v>172</v>
      </c>
      <c r="U78" s="96">
        <f t="shared" ca="1" si="261"/>
        <v>185</v>
      </c>
      <c r="V78" s="96">
        <f t="shared" ca="1" si="261"/>
        <v>198</v>
      </c>
      <c r="W78" s="96">
        <f t="shared" ca="1" si="261"/>
        <v>211</v>
      </c>
      <c r="X78" s="96">
        <f t="shared" ca="1" si="261"/>
        <v>224</v>
      </c>
      <c r="Y78" s="96">
        <f t="shared" ca="1" si="261"/>
        <v>237</v>
      </c>
      <c r="Z78" s="96">
        <f t="shared" ca="1" si="261"/>
        <v>250</v>
      </c>
      <c r="AA78" s="96" t="str">
        <f t="shared" si="261"/>
        <v/>
      </c>
      <c r="AB78" s="96" t="str">
        <f t="shared" si="261"/>
        <v/>
      </c>
      <c r="AC78" s="96" t="str">
        <f t="shared" si="261"/>
        <v/>
      </c>
      <c r="AD78" s="96" t="str">
        <f t="shared" si="261"/>
        <v/>
      </c>
      <c r="AE78" s="97" t="str">
        <f t="shared" si="249"/>
        <v/>
      </c>
      <c r="AG78" s="117">
        <f t="shared" ca="1" si="69"/>
        <v>1.9376334353559883</v>
      </c>
      <c r="AI78" s="115">
        <f t="shared" ca="1" si="256"/>
        <v>2</v>
      </c>
      <c r="AJ78" s="111">
        <f t="shared" ca="1" si="54"/>
        <v>4</v>
      </c>
      <c r="AK78" s="111">
        <f t="shared" ca="1" si="55"/>
        <v>6</v>
      </c>
      <c r="AL78" s="111">
        <f t="shared" ca="1" si="56"/>
        <v>8</v>
      </c>
      <c r="AM78" s="111">
        <f t="shared" ca="1" si="57"/>
        <v>10</v>
      </c>
      <c r="AN78" s="111">
        <f t="shared" ca="1" si="58"/>
        <v>12</v>
      </c>
      <c r="AO78" s="111">
        <f t="shared" ca="1" si="59"/>
        <v>14</v>
      </c>
      <c r="AP78" s="111">
        <f t="shared" ca="1" si="60"/>
        <v>16</v>
      </c>
      <c r="AQ78" s="111">
        <f t="shared" ref="AQ78:AR78" ca="1" si="262">IF((IF(AQ$11&lt;=($AE$6*$D$6),ROUNDUP($AG78+(AP$11*$AL$6),0),""))&lt;=$C78,(IF(AQ$11&lt;=($AE$6*$D$6),ROUNDUP($AG78+(AP$11*$AL$6),0),"")),"")</f>
        <v>18</v>
      </c>
      <c r="AR78" s="111">
        <f t="shared" ca="1" si="262"/>
        <v>20</v>
      </c>
      <c r="AS78" s="111" t="str">
        <f t="shared" si="62"/>
        <v/>
      </c>
      <c r="AT78" s="111" t="str">
        <f t="shared" si="63"/>
        <v/>
      </c>
      <c r="AU78" s="111" t="str">
        <f t="shared" si="64"/>
        <v/>
      </c>
      <c r="AV78" s="111" t="str">
        <f t="shared" si="65"/>
        <v/>
      </c>
      <c r="AW78" s="113" t="str">
        <f t="shared" si="66"/>
        <v/>
      </c>
      <c r="AX78" s="66"/>
      <c r="AY78" s="117">
        <f t="shared" ca="1" si="71"/>
        <v>2.124798054149788</v>
      </c>
      <c r="AZ78" s="66"/>
      <c r="BA78" s="115">
        <f t="shared" ca="1" si="258"/>
        <v>3</v>
      </c>
      <c r="BB78" s="111">
        <f t="shared" ref="BB78:BE78" ca="1" si="263">IF($B78&gt;=$AE$7,(IF(BB$11&lt;=$AE$7,ROUNDUP($AY78+(BA$11*($C78/$AE$7)),0),"")),(IF(BB$11&lt;=$B78,BB$11,"")))</f>
        <v>7</v>
      </c>
      <c r="BC78" s="111">
        <f t="shared" ca="1" si="263"/>
        <v>11</v>
      </c>
      <c r="BD78" s="111">
        <f t="shared" ca="1" si="263"/>
        <v>15</v>
      </c>
      <c r="BE78" s="113">
        <f t="shared" ca="1" si="263"/>
        <v>19</v>
      </c>
    </row>
    <row r="79" spans="1:57" s="26" customFormat="1" x14ac:dyDescent="0.25">
      <c r="A79" s="87" t="s">
        <v>69</v>
      </c>
      <c r="B79" s="88">
        <v>207</v>
      </c>
      <c r="C79" s="73">
        <f t="shared" si="252"/>
        <v>20</v>
      </c>
      <c r="D79" s="83">
        <f t="shared" si="260"/>
        <v>10.35</v>
      </c>
      <c r="E79" s="76">
        <f t="shared" ca="1" si="253"/>
        <v>9.046390593578943</v>
      </c>
      <c r="F79" s="83"/>
      <c r="G79" s="95">
        <f t="shared" ca="1" si="254"/>
        <v>10</v>
      </c>
      <c r="H79" s="96">
        <f t="shared" ref="H79:AD79" ca="1" si="264">IF(H$11&lt;=$C79,ROUNDUP($E79+G$11*$D79,0),"")</f>
        <v>20</v>
      </c>
      <c r="I79" s="96">
        <f t="shared" ca="1" si="264"/>
        <v>30</v>
      </c>
      <c r="J79" s="96">
        <f t="shared" ca="1" si="264"/>
        <v>41</v>
      </c>
      <c r="K79" s="96">
        <f t="shared" ca="1" si="264"/>
        <v>51</v>
      </c>
      <c r="L79" s="96">
        <f t="shared" ca="1" si="264"/>
        <v>61</v>
      </c>
      <c r="M79" s="96">
        <f t="shared" ca="1" si="264"/>
        <v>72</v>
      </c>
      <c r="N79" s="96">
        <f t="shared" ca="1" si="264"/>
        <v>82</v>
      </c>
      <c r="O79" s="96">
        <f t="shared" ca="1" si="264"/>
        <v>92</v>
      </c>
      <c r="P79" s="96">
        <f t="shared" ca="1" si="264"/>
        <v>103</v>
      </c>
      <c r="Q79" s="96">
        <f t="shared" ca="1" si="264"/>
        <v>113</v>
      </c>
      <c r="R79" s="96">
        <f t="shared" ca="1" si="264"/>
        <v>123</v>
      </c>
      <c r="S79" s="96">
        <f t="shared" ca="1" si="264"/>
        <v>134</v>
      </c>
      <c r="T79" s="96">
        <f t="shared" ca="1" si="264"/>
        <v>144</v>
      </c>
      <c r="U79" s="96">
        <f t="shared" ca="1" si="264"/>
        <v>154</v>
      </c>
      <c r="V79" s="96">
        <f t="shared" ca="1" si="264"/>
        <v>165</v>
      </c>
      <c r="W79" s="96">
        <f t="shared" ca="1" si="264"/>
        <v>175</v>
      </c>
      <c r="X79" s="96">
        <f t="shared" ca="1" si="264"/>
        <v>185</v>
      </c>
      <c r="Y79" s="96">
        <f t="shared" ca="1" si="264"/>
        <v>196</v>
      </c>
      <c r="Z79" s="96">
        <f t="shared" ca="1" si="264"/>
        <v>206</v>
      </c>
      <c r="AA79" s="96" t="str">
        <f t="shared" si="264"/>
        <v/>
      </c>
      <c r="AB79" s="96" t="str">
        <f t="shared" si="264"/>
        <v/>
      </c>
      <c r="AC79" s="96" t="str">
        <f t="shared" si="264"/>
        <v/>
      </c>
      <c r="AD79" s="96" t="str">
        <f t="shared" si="264"/>
        <v/>
      </c>
      <c r="AE79" s="97" t="str">
        <f t="shared" si="249"/>
        <v/>
      </c>
      <c r="AG79" s="117">
        <f t="shared" ca="1" si="69"/>
        <v>1.8667299021941377</v>
      </c>
      <c r="AI79" s="115">
        <f t="shared" ca="1" si="256"/>
        <v>2</v>
      </c>
      <c r="AJ79" s="111">
        <f t="shared" ca="1" si="54"/>
        <v>4</v>
      </c>
      <c r="AK79" s="111">
        <f t="shared" ca="1" si="55"/>
        <v>6</v>
      </c>
      <c r="AL79" s="111">
        <f t="shared" ca="1" si="56"/>
        <v>8</v>
      </c>
      <c r="AM79" s="111">
        <f t="shared" ca="1" si="57"/>
        <v>10</v>
      </c>
      <c r="AN79" s="111">
        <f t="shared" ca="1" si="58"/>
        <v>12</v>
      </c>
      <c r="AO79" s="111">
        <f t="shared" ca="1" si="59"/>
        <v>14</v>
      </c>
      <c r="AP79" s="111">
        <f t="shared" ca="1" si="60"/>
        <v>16</v>
      </c>
      <c r="AQ79" s="111">
        <f t="shared" ref="AQ79:AR79" ca="1" si="265">IF((IF(AQ$11&lt;=($AE$6*$D$6),ROUNDUP($AG79+(AP$11*$AL$6),0),""))&lt;=$C79,(IF(AQ$11&lt;=($AE$6*$D$6),ROUNDUP($AG79+(AP$11*$AL$6),0),"")),"")</f>
        <v>18</v>
      </c>
      <c r="AR79" s="111">
        <f t="shared" ca="1" si="265"/>
        <v>20</v>
      </c>
      <c r="AS79" s="111" t="str">
        <f t="shared" si="62"/>
        <v/>
      </c>
      <c r="AT79" s="111" t="str">
        <f t="shared" si="63"/>
        <v/>
      </c>
      <c r="AU79" s="111" t="str">
        <f t="shared" si="64"/>
        <v/>
      </c>
      <c r="AV79" s="111" t="str">
        <f t="shared" si="65"/>
        <v/>
      </c>
      <c r="AW79" s="113" t="str">
        <f t="shared" si="66"/>
        <v/>
      </c>
      <c r="AX79" s="66"/>
      <c r="AY79" s="117">
        <f t="shared" ca="1" si="71"/>
        <v>0.59839193056619511</v>
      </c>
      <c r="AZ79" s="66"/>
      <c r="BA79" s="115">
        <f t="shared" ca="1" si="258"/>
        <v>1</v>
      </c>
      <c r="BB79" s="111">
        <f t="shared" ref="BB79:BE79" ca="1" si="266">IF($B79&gt;=$AE$7,(IF(BB$11&lt;=$AE$7,ROUNDUP($AY79+(BA$11*($C79/$AE$7)),0),"")),(IF(BB$11&lt;=$B79,BB$11,"")))</f>
        <v>5</v>
      </c>
      <c r="BC79" s="111">
        <f t="shared" ca="1" si="266"/>
        <v>9</v>
      </c>
      <c r="BD79" s="111">
        <f t="shared" ca="1" si="266"/>
        <v>13</v>
      </c>
      <c r="BE79" s="113">
        <f t="shared" ca="1" si="266"/>
        <v>17</v>
      </c>
    </row>
    <row r="80" spans="1:57" s="26" customFormat="1" x14ac:dyDescent="0.25">
      <c r="A80" s="87" t="s">
        <v>70</v>
      </c>
      <c r="B80" s="88">
        <v>281</v>
      </c>
      <c r="C80" s="73">
        <f t="shared" si="252"/>
        <v>20</v>
      </c>
      <c r="D80" s="83">
        <f t="shared" si="260"/>
        <v>14.05</v>
      </c>
      <c r="E80" s="76">
        <f t="shared" ca="1" si="253"/>
        <v>8.20945741246571</v>
      </c>
      <c r="F80" s="83"/>
      <c r="G80" s="95">
        <f t="shared" ca="1" si="254"/>
        <v>9</v>
      </c>
      <c r="H80" s="96">
        <f t="shared" ref="H80:AD80" ca="1" si="267">IF(H$11&lt;=$C80,ROUNDUP($E80+G$11*$D80,0),"")</f>
        <v>23</v>
      </c>
      <c r="I80" s="96">
        <f t="shared" ca="1" si="267"/>
        <v>37</v>
      </c>
      <c r="J80" s="96">
        <f t="shared" ca="1" si="267"/>
        <v>51</v>
      </c>
      <c r="K80" s="96">
        <f t="shared" ca="1" si="267"/>
        <v>65</v>
      </c>
      <c r="L80" s="96">
        <f t="shared" ca="1" si="267"/>
        <v>79</v>
      </c>
      <c r="M80" s="96">
        <f t="shared" ca="1" si="267"/>
        <v>93</v>
      </c>
      <c r="N80" s="96">
        <f t="shared" ca="1" si="267"/>
        <v>107</v>
      </c>
      <c r="O80" s="96">
        <f t="shared" ca="1" si="267"/>
        <v>121</v>
      </c>
      <c r="P80" s="96">
        <f t="shared" ca="1" si="267"/>
        <v>135</v>
      </c>
      <c r="Q80" s="96">
        <f t="shared" ca="1" si="267"/>
        <v>149</v>
      </c>
      <c r="R80" s="96">
        <f t="shared" ca="1" si="267"/>
        <v>163</v>
      </c>
      <c r="S80" s="96">
        <f t="shared" ca="1" si="267"/>
        <v>177</v>
      </c>
      <c r="T80" s="96">
        <f t="shared" ca="1" si="267"/>
        <v>191</v>
      </c>
      <c r="U80" s="96">
        <f t="shared" ca="1" si="267"/>
        <v>205</v>
      </c>
      <c r="V80" s="96">
        <f t="shared" ca="1" si="267"/>
        <v>219</v>
      </c>
      <c r="W80" s="96">
        <f t="shared" ca="1" si="267"/>
        <v>234</v>
      </c>
      <c r="X80" s="96">
        <f t="shared" ca="1" si="267"/>
        <v>248</v>
      </c>
      <c r="Y80" s="96">
        <f t="shared" ca="1" si="267"/>
        <v>262</v>
      </c>
      <c r="Z80" s="96">
        <f t="shared" ca="1" si="267"/>
        <v>276</v>
      </c>
      <c r="AA80" s="96" t="str">
        <f t="shared" si="267"/>
        <v/>
      </c>
      <c r="AB80" s="96" t="str">
        <f t="shared" si="267"/>
        <v/>
      </c>
      <c r="AC80" s="96" t="str">
        <f t="shared" si="267"/>
        <v/>
      </c>
      <c r="AD80" s="96" t="str">
        <f t="shared" si="267"/>
        <v/>
      </c>
      <c r="AE80" s="97" t="str">
        <f t="shared" si="249"/>
        <v/>
      </c>
      <c r="AG80" s="117">
        <f t="shared" ca="1" si="69"/>
        <v>1.1749602815985241</v>
      </c>
      <c r="AI80" s="115">
        <f t="shared" ca="1" si="256"/>
        <v>2</v>
      </c>
      <c r="AJ80" s="111">
        <f t="shared" ref="AJ80:AJ111" ca="1" si="268">IF((IF(AJ$11&lt;=($AE$6*$D$6),ROUNDUP($AG80+(AI$11*$AL$6),0),""))&lt;=$C80,(IF(AJ$11&lt;=($AE$6*$D$6),ROUNDUP($AG80+(AI$11*$AL$6),0),"")),"")</f>
        <v>4</v>
      </c>
      <c r="AK80" s="111">
        <f t="shared" ref="AK80:AK111" ca="1" si="269">IF((IF(AK$11&lt;=($AE$6*$D$6),ROUNDUP($AG80+(AJ$11*$AL$6),0),""))&lt;=$C80,(IF(AK$11&lt;=($AE$6*$D$6),ROUNDUP($AG80+(AJ$11*$AL$6),0),"")),"")</f>
        <v>6</v>
      </c>
      <c r="AL80" s="111">
        <f t="shared" ref="AL80:AL111" ca="1" si="270">IF((IF(AL$11&lt;=($AE$6*$D$6),ROUNDUP($AG80+(AK$11*$AL$6),0),""))&lt;=$C80,(IF(AL$11&lt;=($AE$6*$D$6),ROUNDUP($AG80+(AK$11*$AL$6),0),"")),"")</f>
        <v>8</v>
      </c>
      <c r="AM80" s="111">
        <f t="shared" ref="AM80:AM111" ca="1" si="271">IF((IF(AM$11&lt;=($AE$6*$D$6),ROUNDUP($AG80+(AL$11*$AL$6),0),""))&lt;=$C80,(IF(AM$11&lt;=($AE$6*$D$6),ROUNDUP($AG80+(AL$11*$AL$6),0),"")),"")</f>
        <v>10</v>
      </c>
      <c r="AN80" s="111">
        <f t="shared" ref="AN80:AN111" ca="1" si="272">IF((IF(AN$11&lt;=($AE$6*$D$6),ROUNDUP($AG80+(AM$11*$AL$6),0),""))&lt;=$C80,(IF(AN$11&lt;=($AE$6*$D$6),ROUNDUP($AG80+(AM$11*$AL$6),0),"")),"")</f>
        <v>12</v>
      </c>
      <c r="AO80" s="111">
        <f t="shared" ref="AO80:AO111" ca="1" si="273">IF((IF(AO$11&lt;=($AE$6*$D$6),ROUNDUP($AG80+(AN$11*$AL$6),0),""))&lt;=$C80,(IF(AO$11&lt;=($AE$6*$D$6),ROUNDUP($AG80+(AN$11*$AL$6),0),"")),"")</f>
        <v>14</v>
      </c>
      <c r="AP80" s="111">
        <f t="shared" ref="AP80:AP111" ca="1" si="274">IF((IF(AP$11&lt;=($AE$6*$D$6),ROUNDUP($AG80+(AO$11*$AL$6),0),""))&lt;=$C80,(IF(AP$11&lt;=($AE$6*$D$6),ROUNDUP($AG80+(AO$11*$AL$6),0),"")),"")</f>
        <v>16</v>
      </c>
      <c r="AQ80" s="111">
        <f t="shared" ref="AQ80:AR80" ca="1" si="275">IF((IF(AQ$11&lt;=($AE$6*$D$6),ROUNDUP($AG80+(AP$11*$AL$6),0),""))&lt;=$C80,(IF(AQ$11&lt;=($AE$6*$D$6),ROUNDUP($AG80+(AP$11*$AL$6),0),"")),"")</f>
        <v>18</v>
      </c>
      <c r="AR80" s="111">
        <f t="shared" ca="1" si="275"/>
        <v>20</v>
      </c>
      <c r="AS80" s="111" t="str">
        <f t="shared" ref="AS80:AS111" si="276">IF((IF(AS$11&lt;=($AE$6*$D$6),ROUNDUP($AG80+(AR$11*$AL$6),0),""))&lt;=$C80,(IF(AS$11&lt;=($AE$6*$D$6),ROUNDUP($AG80+(AR$11*$AL$6),0),"")),"")</f>
        <v/>
      </c>
      <c r="AT80" s="111" t="str">
        <f t="shared" ref="AT80:AT111" si="277">IF((IF(AT$11&lt;=($AE$6*$D$6),ROUNDUP($AG80+(AS$11*$AL$6),0),""))&lt;=$C80,(IF(AT$11&lt;=($AE$6*$D$6),ROUNDUP($AG80+(AS$11*$AL$6),0),"")),"")</f>
        <v/>
      </c>
      <c r="AU80" s="111" t="str">
        <f t="shared" ref="AU80:AU111" si="278">IF((IF(AU$11&lt;=($AE$6*$D$6),ROUNDUP($AG80+(AT$11*$AL$6),0),""))&lt;=$C80,(IF(AU$11&lt;=($AE$6*$D$6),ROUNDUP($AG80+(AT$11*$AL$6),0),"")),"")</f>
        <v/>
      </c>
      <c r="AV80" s="111" t="str">
        <f t="shared" ref="AV80:AV111" si="279">IF((IF(AV$11&lt;=($AE$6*$D$6),ROUNDUP($AG80+(AU$11*$AL$6),0),""))&lt;=$C80,(IF(AV$11&lt;=($AE$6*$D$6),ROUNDUP($AG80+(AU$11*$AL$6),0),"")),"")</f>
        <v/>
      </c>
      <c r="AW80" s="113" t="str">
        <f t="shared" ref="AW80:AW111" si="280">IF((IF(AW$11&lt;=($AE$6*$D$6),ROUNDUP($AG80+(AV$11*$AL$6),0),""))&lt;=$C80,(IF(AW$11&lt;=($AE$6*$D$6),ROUNDUP($AG80+(AV$11*$AL$6),0),"")),"")</f>
        <v/>
      </c>
      <c r="AX80" s="66"/>
      <c r="AY80" s="117">
        <f t="shared" ca="1" si="71"/>
        <v>1.633259408815019</v>
      </c>
      <c r="AZ80" s="66"/>
      <c r="BA80" s="115">
        <f t="shared" ca="1" si="258"/>
        <v>2</v>
      </c>
      <c r="BB80" s="111">
        <f t="shared" ref="BB80:BE80" ca="1" si="281">IF($B80&gt;=$AE$7,(IF(BB$11&lt;=$AE$7,ROUNDUP($AY80+(BA$11*($C80/$AE$7)),0),"")),(IF(BB$11&lt;=$B80,BB$11,"")))</f>
        <v>6</v>
      </c>
      <c r="BC80" s="111">
        <f t="shared" ca="1" si="281"/>
        <v>10</v>
      </c>
      <c r="BD80" s="111">
        <f t="shared" ca="1" si="281"/>
        <v>14</v>
      </c>
      <c r="BE80" s="113">
        <f t="shared" ca="1" si="281"/>
        <v>18</v>
      </c>
    </row>
    <row r="81" spans="1:57" s="26" customFormat="1" x14ac:dyDescent="0.25">
      <c r="A81" s="87" t="s">
        <v>71</v>
      </c>
      <c r="B81" s="88">
        <v>169</v>
      </c>
      <c r="C81" s="73">
        <f t="shared" si="252"/>
        <v>20</v>
      </c>
      <c r="D81" s="83">
        <f t="shared" si="260"/>
        <v>8.4499999999999993</v>
      </c>
      <c r="E81" s="76">
        <f t="shared" ca="1" si="253"/>
        <v>5.4036915221075503</v>
      </c>
      <c r="F81" s="83"/>
      <c r="G81" s="95">
        <f t="shared" ca="1" si="254"/>
        <v>6</v>
      </c>
      <c r="H81" s="96">
        <f t="shared" ref="H81:AD81" ca="1" si="282">IF(H$11&lt;=$C81,ROUNDUP($E81+G$11*$D81,0),"")</f>
        <v>14</v>
      </c>
      <c r="I81" s="96">
        <f t="shared" ca="1" si="282"/>
        <v>23</v>
      </c>
      <c r="J81" s="96">
        <f t="shared" ca="1" si="282"/>
        <v>31</v>
      </c>
      <c r="K81" s="96">
        <f t="shared" ca="1" si="282"/>
        <v>40</v>
      </c>
      <c r="L81" s="96">
        <f t="shared" ca="1" si="282"/>
        <v>48</v>
      </c>
      <c r="M81" s="96">
        <f t="shared" ca="1" si="282"/>
        <v>57</v>
      </c>
      <c r="N81" s="96">
        <f t="shared" ca="1" si="282"/>
        <v>65</v>
      </c>
      <c r="O81" s="96">
        <f t="shared" ca="1" si="282"/>
        <v>74</v>
      </c>
      <c r="P81" s="96">
        <f t="shared" ca="1" si="282"/>
        <v>82</v>
      </c>
      <c r="Q81" s="96">
        <f t="shared" ca="1" si="282"/>
        <v>90</v>
      </c>
      <c r="R81" s="96">
        <f t="shared" ca="1" si="282"/>
        <v>99</v>
      </c>
      <c r="S81" s="96">
        <f t="shared" ca="1" si="282"/>
        <v>107</v>
      </c>
      <c r="T81" s="96">
        <f t="shared" ca="1" si="282"/>
        <v>116</v>
      </c>
      <c r="U81" s="96">
        <f t="shared" ca="1" si="282"/>
        <v>124</v>
      </c>
      <c r="V81" s="96">
        <f t="shared" ca="1" si="282"/>
        <v>133</v>
      </c>
      <c r="W81" s="96">
        <f t="shared" ca="1" si="282"/>
        <v>141</v>
      </c>
      <c r="X81" s="96">
        <f t="shared" ca="1" si="282"/>
        <v>150</v>
      </c>
      <c r="Y81" s="96">
        <f t="shared" ca="1" si="282"/>
        <v>158</v>
      </c>
      <c r="Z81" s="96">
        <f t="shared" ca="1" si="282"/>
        <v>166</v>
      </c>
      <c r="AA81" s="96" t="str">
        <f t="shared" si="282"/>
        <v/>
      </c>
      <c r="AB81" s="96" t="str">
        <f t="shared" si="282"/>
        <v/>
      </c>
      <c r="AC81" s="96" t="str">
        <f t="shared" si="282"/>
        <v/>
      </c>
      <c r="AD81" s="96" t="str">
        <f t="shared" si="282"/>
        <v/>
      </c>
      <c r="AE81" s="97" t="str">
        <f t="shared" si="249"/>
        <v/>
      </c>
      <c r="AG81" s="117">
        <f t="shared" ref="AG81:AG111" ca="1" si="283">IF(B81&lt;$AL$6,RAND()*B81/$AL$6,RAND()*$AL$6)</f>
        <v>1.9625169339687842</v>
      </c>
      <c r="AI81" s="115">
        <f t="shared" ca="1" si="256"/>
        <v>2</v>
      </c>
      <c r="AJ81" s="111">
        <f t="shared" ca="1" si="268"/>
        <v>4</v>
      </c>
      <c r="AK81" s="111">
        <f t="shared" ca="1" si="269"/>
        <v>6</v>
      </c>
      <c r="AL81" s="111">
        <f t="shared" ca="1" si="270"/>
        <v>8</v>
      </c>
      <c r="AM81" s="111">
        <f t="shared" ca="1" si="271"/>
        <v>10</v>
      </c>
      <c r="AN81" s="111">
        <f t="shared" ca="1" si="272"/>
        <v>12</v>
      </c>
      <c r="AO81" s="111">
        <f t="shared" ca="1" si="273"/>
        <v>14</v>
      </c>
      <c r="AP81" s="111">
        <f t="shared" ca="1" si="274"/>
        <v>16</v>
      </c>
      <c r="AQ81" s="111">
        <f t="shared" ref="AQ81:AR81" ca="1" si="284">IF((IF(AQ$11&lt;=($AE$6*$D$6),ROUNDUP($AG81+(AP$11*$AL$6),0),""))&lt;=$C81,(IF(AQ$11&lt;=($AE$6*$D$6),ROUNDUP($AG81+(AP$11*$AL$6),0),"")),"")</f>
        <v>18</v>
      </c>
      <c r="AR81" s="111">
        <f t="shared" ca="1" si="284"/>
        <v>20</v>
      </c>
      <c r="AS81" s="111" t="str">
        <f t="shared" si="276"/>
        <v/>
      </c>
      <c r="AT81" s="111" t="str">
        <f t="shared" si="277"/>
        <v/>
      </c>
      <c r="AU81" s="111" t="str">
        <f t="shared" si="278"/>
        <v/>
      </c>
      <c r="AV81" s="111" t="str">
        <f t="shared" si="279"/>
        <v/>
      </c>
      <c r="AW81" s="113" t="str">
        <f t="shared" si="280"/>
        <v/>
      </c>
      <c r="AX81" s="66"/>
      <c r="AY81" s="117">
        <f t="shared" ref="AY81:AY111" ca="1" si="285">IF(B81&gt;=$AE$7,RAND()*$AL$7,RAND()*B81/$AE$7)</f>
        <v>3.7665348246481871</v>
      </c>
      <c r="AZ81" s="66"/>
      <c r="BA81" s="115">
        <f t="shared" ca="1" si="258"/>
        <v>4</v>
      </c>
      <c r="BB81" s="111">
        <f t="shared" ref="BB81:BE81" ca="1" si="286">IF($B81&gt;=$AE$7,(IF(BB$11&lt;=$AE$7,ROUNDUP($AY81+(BA$11*($C81/$AE$7)),0),"")),(IF(BB$11&lt;=$B81,BB$11,"")))</f>
        <v>8</v>
      </c>
      <c r="BC81" s="111">
        <f t="shared" ca="1" si="286"/>
        <v>12</v>
      </c>
      <c r="BD81" s="111">
        <f t="shared" ca="1" si="286"/>
        <v>16</v>
      </c>
      <c r="BE81" s="113">
        <f t="shared" ca="1" si="286"/>
        <v>20</v>
      </c>
    </row>
    <row r="82" spans="1:57" s="26" customFormat="1" x14ac:dyDescent="0.25">
      <c r="A82" s="87" t="s">
        <v>72</v>
      </c>
      <c r="B82" s="88">
        <v>178</v>
      </c>
      <c r="C82" s="73">
        <f t="shared" si="252"/>
        <v>20</v>
      </c>
      <c r="D82" s="83">
        <f t="shared" si="260"/>
        <v>8.9</v>
      </c>
      <c r="E82" s="76">
        <f t="shared" ca="1" si="253"/>
        <v>7.9174487948045851</v>
      </c>
      <c r="F82" s="83"/>
      <c r="G82" s="95">
        <f t="shared" ca="1" si="254"/>
        <v>8</v>
      </c>
      <c r="H82" s="96">
        <f t="shared" ref="H82:AD82" ca="1" si="287">IF(H$11&lt;=$C82,ROUNDUP($E82+G$11*$D82,0),"")</f>
        <v>17</v>
      </c>
      <c r="I82" s="96">
        <f t="shared" ca="1" si="287"/>
        <v>26</v>
      </c>
      <c r="J82" s="96">
        <f t="shared" ca="1" si="287"/>
        <v>35</v>
      </c>
      <c r="K82" s="96">
        <f t="shared" ca="1" si="287"/>
        <v>44</v>
      </c>
      <c r="L82" s="96">
        <f t="shared" ca="1" si="287"/>
        <v>53</v>
      </c>
      <c r="M82" s="96">
        <f t="shared" ca="1" si="287"/>
        <v>62</v>
      </c>
      <c r="N82" s="96">
        <f t="shared" ca="1" si="287"/>
        <v>71</v>
      </c>
      <c r="O82" s="96">
        <f t="shared" ca="1" si="287"/>
        <v>80</v>
      </c>
      <c r="P82" s="96">
        <f t="shared" ca="1" si="287"/>
        <v>89</v>
      </c>
      <c r="Q82" s="96">
        <f t="shared" ca="1" si="287"/>
        <v>97</v>
      </c>
      <c r="R82" s="96">
        <f t="shared" ca="1" si="287"/>
        <v>106</v>
      </c>
      <c r="S82" s="96">
        <f t="shared" ca="1" si="287"/>
        <v>115</v>
      </c>
      <c r="T82" s="96">
        <f t="shared" ca="1" si="287"/>
        <v>124</v>
      </c>
      <c r="U82" s="96">
        <f t="shared" ca="1" si="287"/>
        <v>133</v>
      </c>
      <c r="V82" s="96">
        <f t="shared" ca="1" si="287"/>
        <v>142</v>
      </c>
      <c r="W82" s="96">
        <f t="shared" ca="1" si="287"/>
        <v>151</v>
      </c>
      <c r="X82" s="96">
        <f t="shared" ca="1" si="287"/>
        <v>160</v>
      </c>
      <c r="Y82" s="96">
        <f t="shared" ca="1" si="287"/>
        <v>169</v>
      </c>
      <c r="Z82" s="96">
        <f t="shared" ca="1" si="287"/>
        <v>178</v>
      </c>
      <c r="AA82" s="96" t="str">
        <f t="shared" si="287"/>
        <v/>
      </c>
      <c r="AB82" s="96" t="str">
        <f t="shared" si="287"/>
        <v/>
      </c>
      <c r="AC82" s="96" t="str">
        <f t="shared" si="287"/>
        <v/>
      </c>
      <c r="AD82" s="96" t="str">
        <f t="shared" si="287"/>
        <v/>
      </c>
      <c r="AE82" s="97" t="str">
        <f t="shared" si="249"/>
        <v/>
      </c>
      <c r="AG82" s="117">
        <f t="shared" ca="1" si="283"/>
        <v>0.26299964179715229</v>
      </c>
      <c r="AI82" s="115">
        <f t="shared" ca="1" si="256"/>
        <v>1</v>
      </c>
      <c r="AJ82" s="111">
        <f t="shared" ca="1" si="268"/>
        <v>3</v>
      </c>
      <c r="AK82" s="111">
        <f t="shared" ca="1" si="269"/>
        <v>5</v>
      </c>
      <c r="AL82" s="111">
        <f t="shared" ca="1" si="270"/>
        <v>7</v>
      </c>
      <c r="AM82" s="111">
        <f t="shared" ca="1" si="271"/>
        <v>9</v>
      </c>
      <c r="AN82" s="111">
        <f t="shared" ca="1" si="272"/>
        <v>11</v>
      </c>
      <c r="AO82" s="111">
        <f t="shared" ca="1" si="273"/>
        <v>13</v>
      </c>
      <c r="AP82" s="111">
        <f t="shared" ca="1" si="274"/>
        <v>15</v>
      </c>
      <c r="AQ82" s="111">
        <f t="shared" ref="AQ82:AR82" ca="1" si="288">IF((IF(AQ$11&lt;=($AE$6*$D$6),ROUNDUP($AG82+(AP$11*$AL$6),0),""))&lt;=$C82,(IF(AQ$11&lt;=($AE$6*$D$6),ROUNDUP($AG82+(AP$11*$AL$6),0),"")),"")</f>
        <v>17</v>
      </c>
      <c r="AR82" s="111">
        <f t="shared" ca="1" si="288"/>
        <v>19</v>
      </c>
      <c r="AS82" s="111" t="str">
        <f t="shared" si="276"/>
        <v/>
      </c>
      <c r="AT82" s="111" t="str">
        <f t="shared" si="277"/>
        <v/>
      </c>
      <c r="AU82" s="111" t="str">
        <f t="shared" si="278"/>
        <v/>
      </c>
      <c r="AV82" s="111" t="str">
        <f t="shared" si="279"/>
        <v/>
      </c>
      <c r="AW82" s="113" t="str">
        <f t="shared" si="280"/>
        <v/>
      </c>
      <c r="AX82" s="66"/>
      <c r="AY82" s="117">
        <f t="shared" ca="1" si="285"/>
        <v>1.4079312137883679</v>
      </c>
      <c r="AZ82" s="66"/>
      <c r="BA82" s="115">
        <f t="shared" ca="1" si="258"/>
        <v>2</v>
      </c>
      <c r="BB82" s="111">
        <f t="shared" ref="BB82:BE82" ca="1" si="289">IF($B82&gt;=$AE$7,(IF(BB$11&lt;=$AE$7,ROUNDUP($AY82+(BA$11*($C82/$AE$7)),0),"")),(IF(BB$11&lt;=$B82,BB$11,"")))</f>
        <v>6</v>
      </c>
      <c r="BC82" s="111">
        <f t="shared" ca="1" si="289"/>
        <v>10</v>
      </c>
      <c r="BD82" s="111">
        <f t="shared" ca="1" si="289"/>
        <v>14</v>
      </c>
      <c r="BE82" s="113">
        <f t="shared" ca="1" si="289"/>
        <v>18</v>
      </c>
    </row>
    <row r="83" spans="1:57" s="26" customFormat="1" x14ac:dyDescent="0.25">
      <c r="A83" s="87" t="s">
        <v>73</v>
      </c>
      <c r="B83" s="88">
        <v>215</v>
      </c>
      <c r="C83" s="73">
        <f t="shared" si="252"/>
        <v>20</v>
      </c>
      <c r="D83" s="83">
        <f t="shared" si="260"/>
        <v>10.75</v>
      </c>
      <c r="E83" s="76">
        <f t="shared" ca="1" si="253"/>
        <v>7.8589902919717733</v>
      </c>
      <c r="F83" s="83"/>
      <c r="G83" s="95">
        <f t="shared" ca="1" si="254"/>
        <v>8</v>
      </c>
      <c r="H83" s="96">
        <f t="shared" ref="H83:AD83" ca="1" si="290">IF(H$11&lt;=$C83,ROUNDUP($E83+G$11*$D83,0),"")</f>
        <v>19</v>
      </c>
      <c r="I83" s="96">
        <f t="shared" ca="1" si="290"/>
        <v>30</v>
      </c>
      <c r="J83" s="96">
        <f t="shared" ca="1" si="290"/>
        <v>41</v>
      </c>
      <c r="K83" s="96">
        <f t="shared" ca="1" si="290"/>
        <v>51</v>
      </c>
      <c r="L83" s="96">
        <f t="shared" ca="1" si="290"/>
        <v>62</v>
      </c>
      <c r="M83" s="96">
        <f t="shared" ca="1" si="290"/>
        <v>73</v>
      </c>
      <c r="N83" s="96">
        <f t="shared" ca="1" si="290"/>
        <v>84</v>
      </c>
      <c r="O83" s="96">
        <f t="shared" ca="1" si="290"/>
        <v>94</v>
      </c>
      <c r="P83" s="96">
        <f t="shared" ca="1" si="290"/>
        <v>105</v>
      </c>
      <c r="Q83" s="96">
        <f t="shared" ca="1" si="290"/>
        <v>116</v>
      </c>
      <c r="R83" s="96">
        <f t="shared" ca="1" si="290"/>
        <v>127</v>
      </c>
      <c r="S83" s="96">
        <f t="shared" ca="1" si="290"/>
        <v>137</v>
      </c>
      <c r="T83" s="96">
        <f t="shared" ca="1" si="290"/>
        <v>148</v>
      </c>
      <c r="U83" s="96">
        <f t="shared" ca="1" si="290"/>
        <v>159</v>
      </c>
      <c r="V83" s="96">
        <f t="shared" ca="1" si="290"/>
        <v>170</v>
      </c>
      <c r="W83" s="96">
        <f t="shared" ca="1" si="290"/>
        <v>180</v>
      </c>
      <c r="X83" s="96">
        <f t="shared" ca="1" si="290"/>
        <v>191</v>
      </c>
      <c r="Y83" s="96">
        <f t="shared" ca="1" si="290"/>
        <v>202</v>
      </c>
      <c r="Z83" s="96">
        <f t="shared" ca="1" si="290"/>
        <v>213</v>
      </c>
      <c r="AA83" s="96" t="str">
        <f t="shared" si="290"/>
        <v/>
      </c>
      <c r="AB83" s="96" t="str">
        <f t="shared" si="290"/>
        <v/>
      </c>
      <c r="AC83" s="96" t="str">
        <f t="shared" si="290"/>
        <v/>
      </c>
      <c r="AD83" s="96" t="str">
        <f t="shared" si="290"/>
        <v/>
      </c>
      <c r="AE83" s="97" t="str">
        <f t="shared" si="249"/>
        <v/>
      </c>
      <c r="AG83" s="117">
        <f t="shared" ca="1" si="283"/>
        <v>0.88958766273387702</v>
      </c>
      <c r="AI83" s="115">
        <f t="shared" ca="1" si="256"/>
        <v>1</v>
      </c>
      <c r="AJ83" s="111">
        <f t="shared" ca="1" si="268"/>
        <v>3</v>
      </c>
      <c r="AK83" s="111">
        <f t="shared" ca="1" si="269"/>
        <v>5</v>
      </c>
      <c r="AL83" s="111">
        <f t="shared" ca="1" si="270"/>
        <v>7</v>
      </c>
      <c r="AM83" s="111">
        <f t="shared" ca="1" si="271"/>
        <v>9</v>
      </c>
      <c r="AN83" s="111">
        <f t="shared" ca="1" si="272"/>
        <v>11</v>
      </c>
      <c r="AO83" s="111">
        <f t="shared" ca="1" si="273"/>
        <v>13</v>
      </c>
      <c r="AP83" s="111">
        <f t="shared" ca="1" si="274"/>
        <v>15</v>
      </c>
      <c r="AQ83" s="111">
        <f t="shared" ref="AQ83:AR83" ca="1" si="291">IF((IF(AQ$11&lt;=($AE$6*$D$6),ROUNDUP($AG83+(AP$11*$AL$6),0),""))&lt;=$C83,(IF(AQ$11&lt;=($AE$6*$D$6),ROUNDUP($AG83+(AP$11*$AL$6),0),"")),"")</f>
        <v>17</v>
      </c>
      <c r="AR83" s="111">
        <f t="shared" ca="1" si="291"/>
        <v>19</v>
      </c>
      <c r="AS83" s="111" t="str">
        <f t="shared" si="276"/>
        <v/>
      </c>
      <c r="AT83" s="111" t="str">
        <f t="shared" si="277"/>
        <v/>
      </c>
      <c r="AU83" s="111" t="str">
        <f t="shared" si="278"/>
        <v/>
      </c>
      <c r="AV83" s="111" t="str">
        <f t="shared" si="279"/>
        <v/>
      </c>
      <c r="AW83" s="113" t="str">
        <f t="shared" si="280"/>
        <v/>
      </c>
      <c r="AX83" s="66"/>
      <c r="AY83" s="117">
        <f t="shared" ca="1" si="285"/>
        <v>3.7288147896595571</v>
      </c>
      <c r="AZ83" s="66"/>
      <c r="BA83" s="115">
        <f t="shared" ca="1" si="258"/>
        <v>4</v>
      </c>
      <c r="BB83" s="111">
        <f t="shared" ref="BB83:BE83" ca="1" si="292">IF($B83&gt;=$AE$7,(IF(BB$11&lt;=$AE$7,ROUNDUP($AY83+(BA$11*($C83/$AE$7)),0),"")),(IF(BB$11&lt;=$B83,BB$11,"")))</f>
        <v>8</v>
      </c>
      <c r="BC83" s="111">
        <f t="shared" ca="1" si="292"/>
        <v>12</v>
      </c>
      <c r="BD83" s="111">
        <f t="shared" ca="1" si="292"/>
        <v>16</v>
      </c>
      <c r="BE83" s="113">
        <f t="shared" ca="1" si="292"/>
        <v>20</v>
      </c>
    </row>
    <row r="84" spans="1:57" s="26" customFormat="1" x14ac:dyDescent="0.25">
      <c r="A84" s="87" t="s">
        <v>74</v>
      </c>
      <c r="B84" s="88">
        <v>122</v>
      </c>
      <c r="C84" s="73">
        <f t="shared" si="252"/>
        <v>20</v>
      </c>
      <c r="D84" s="83">
        <f t="shared" si="260"/>
        <v>6.1</v>
      </c>
      <c r="E84" s="76">
        <f t="shared" ca="1" si="253"/>
        <v>4.4349293719871365</v>
      </c>
      <c r="F84" s="83"/>
      <c r="G84" s="95">
        <f t="shared" ca="1" si="254"/>
        <v>5</v>
      </c>
      <c r="H84" s="96">
        <f t="shared" ref="H84:AD84" ca="1" si="293">IF(H$11&lt;=$C84,ROUNDUP($E84+G$11*$D84,0),"")</f>
        <v>11</v>
      </c>
      <c r="I84" s="96">
        <f t="shared" ca="1" si="293"/>
        <v>17</v>
      </c>
      <c r="J84" s="96">
        <f t="shared" ca="1" si="293"/>
        <v>23</v>
      </c>
      <c r="K84" s="96">
        <f t="shared" ca="1" si="293"/>
        <v>29</v>
      </c>
      <c r="L84" s="96">
        <f t="shared" ca="1" si="293"/>
        <v>35</v>
      </c>
      <c r="M84" s="96">
        <f t="shared" ca="1" si="293"/>
        <v>42</v>
      </c>
      <c r="N84" s="96">
        <f t="shared" ca="1" si="293"/>
        <v>48</v>
      </c>
      <c r="O84" s="96">
        <f t="shared" ca="1" si="293"/>
        <v>54</v>
      </c>
      <c r="P84" s="96">
        <f t="shared" ca="1" si="293"/>
        <v>60</v>
      </c>
      <c r="Q84" s="96">
        <f t="shared" ca="1" si="293"/>
        <v>66</v>
      </c>
      <c r="R84" s="96">
        <f t="shared" ca="1" si="293"/>
        <v>72</v>
      </c>
      <c r="S84" s="96">
        <f t="shared" ca="1" si="293"/>
        <v>78</v>
      </c>
      <c r="T84" s="96">
        <f t="shared" ca="1" si="293"/>
        <v>84</v>
      </c>
      <c r="U84" s="96">
        <f t="shared" ca="1" si="293"/>
        <v>90</v>
      </c>
      <c r="V84" s="96">
        <f t="shared" ca="1" si="293"/>
        <v>96</v>
      </c>
      <c r="W84" s="96">
        <f t="shared" ca="1" si="293"/>
        <v>103</v>
      </c>
      <c r="X84" s="96">
        <f t="shared" ca="1" si="293"/>
        <v>109</v>
      </c>
      <c r="Y84" s="96">
        <f t="shared" ca="1" si="293"/>
        <v>115</v>
      </c>
      <c r="Z84" s="96">
        <f t="shared" ca="1" si="293"/>
        <v>121</v>
      </c>
      <c r="AA84" s="96" t="str">
        <f t="shared" si="293"/>
        <v/>
      </c>
      <c r="AB84" s="96" t="str">
        <f t="shared" si="293"/>
        <v/>
      </c>
      <c r="AC84" s="96" t="str">
        <f t="shared" si="293"/>
        <v/>
      </c>
      <c r="AD84" s="96" t="str">
        <f t="shared" si="293"/>
        <v/>
      </c>
      <c r="AE84" s="97" t="str">
        <f t="shared" si="249"/>
        <v/>
      </c>
      <c r="AG84" s="117">
        <f t="shared" ca="1" si="283"/>
        <v>0.27654453134845269</v>
      </c>
      <c r="AI84" s="115">
        <f t="shared" ca="1" si="256"/>
        <v>1</v>
      </c>
      <c r="AJ84" s="111">
        <f t="shared" ca="1" si="268"/>
        <v>3</v>
      </c>
      <c r="AK84" s="111">
        <f t="shared" ca="1" si="269"/>
        <v>5</v>
      </c>
      <c r="AL84" s="111">
        <f t="shared" ca="1" si="270"/>
        <v>7</v>
      </c>
      <c r="AM84" s="111">
        <f t="shared" ca="1" si="271"/>
        <v>9</v>
      </c>
      <c r="AN84" s="111">
        <f t="shared" ca="1" si="272"/>
        <v>11</v>
      </c>
      <c r="AO84" s="111">
        <f t="shared" ca="1" si="273"/>
        <v>13</v>
      </c>
      <c r="AP84" s="111">
        <f t="shared" ca="1" si="274"/>
        <v>15</v>
      </c>
      <c r="AQ84" s="111">
        <f t="shared" ref="AQ84:AR84" ca="1" si="294">IF((IF(AQ$11&lt;=($AE$6*$D$6),ROUNDUP($AG84+(AP$11*$AL$6),0),""))&lt;=$C84,(IF(AQ$11&lt;=($AE$6*$D$6),ROUNDUP($AG84+(AP$11*$AL$6),0),"")),"")</f>
        <v>17</v>
      </c>
      <c r="AR84" s="111">
        <f t="shared" ca="1" si="294"/>
        <v>19</v>
      </c>
      <c r="AS84" s="111" t="str">
        <f t="shared" si="276"/>
        <v/>
      </c>
      <c r="AT84" s="111" t="str">
        <f t="shared" si="277"/>
        <v/>
      </c>
      <c r="AU84" s="111" t="str">
        <f t="shared" si="278"/>
        <v/>
      </c>
      <c r="AV84" s="111" t="str">
        <f t="shared" si="279"/>
        <v/>
      </c>
      <c r="AW84" s="113" t="str">
        <f t="shared" si="280"/>
        <v/>
      </c>
      <c r="AX84" s="66"/>
      <c r="AY84" s="117">
        <f t="shared" ca="1" si="285"/>
        <v>3.2825343830804616</v>
      </c>
      <c r="AZ84" s="66"/>
      <c r="BA84" s="115">
        <f t="shared" ca="1" si="258"/>
        <v>4</v>
      </c>
      <c r="BB84" s="111">
        <f t="shared" ref="BB84:BE84" ca="1" si="295">IF($B84&gt;=$AE$7,(IF(BB$11&lt;=$AE$7,ROUNDUP($AY84+(BA$11*($C84/$AE$7)),0),"")),(IF(BB$11&lt;=$B84,BB$11,"")))</f>
        <v>8</v>
      </c>
      <c r="BC84" s="111">
        <f t="shared" ca="1" si="295"/>
        <v>12</v>
      </c>
      <c r="BD84" s="111">
        <f t="shared" ca="1" si="295"/>
        <v>16</v>
      </c>
      <c r="BE84" s="113">
        <f t="shared" ca="1" si="295"/>
        <v>20</v>
      </c>
    </row>
    <row r="85" spans="1:57" s="26" customFormat="1" x14ac:dyDescent="0.25">
      <c r="A85" s="87" t="s">
        <v>75</v>
      </c>
      <c r="B85" s="88">
        <v>85</v>
      </c>
      <c r="C85" s="73">
        <f t="shared" si="252"/>
        <v>20</v>
      </c>
      <c r="D85" s="83">
        <f t="shared" si="260"/>
        <v>4.25</v>
      </c>
      <c r="E85" s="76">
        <f t="shared" ca="1" si="253"/>
        <v>1.0382176345423646</v>
      </c>
      <c r="F85" s="83"/>
      <c r="G85" s="95">
        <f t="shared" ca="1" si="254"/>
        <v>2</v>
      </c>
      <c r="H85" s="96">
        <f t="shared" ref="H85:AD85" ca="1" si="296">IF(H$11&lt;=$C85,ROUNDUP($E85+G$11*$D85,0),"")</f>
        <v>6</v>
      </c>
      <c r="I85" s="96">
        <f t="shared" ca="1" si="296"/>
        <v>10</v>
      </c>
      <c r="J85" s="96">
        <f t="shared" ca="1" si="296"/>
        <v>14</v>
      </c>
      <c r="K85" s="96">
        <f t="shared" ca="1" si="296"/>
        <v>19</v>
      </c>
      <c r="L85" s="96">
        <f t="shared" ca="1" si="296"/>
        <v>23</v>
      </c>
      <c r="M85" s="96">
        <f t="shared" ca="1" si="296"/>
        <v>27</v>
      </c>
      <c r="N85" s="96">
        <f t="shared" ca="1" si="296"/>
        <v>31</v>
      </c>
      <c r="O85" s="96">
        <f t="shared" ca="1" si="296"/>
        <v>36</v>
      </c>
      <c r="P85" s="96">
        <f t="shared" ca="1" si="296"/>
        <v>40</v>
      </c>
      <c r="Q85" s="96">
        <f t="shared" ca="1" si="296"/>
        <v>44</v>
      </c>
      <c r="R85" s="96">
        <f t="shared" ca="1" si="296"/>
        <v>48</v>
      </c>
      <c r="S85" s="96">
        <f t="shared" ca="1" si="296"/>
        <v>53</v>
      </c>
      <c r="T85" s="96">
        <f t="shared" ca="1" si="296"/>
        <v>57</v>
      </c>
      <c r="U85" s="96">
        <f t="shared" ca="1" si="296"/>
        <v>61</v>
      </c>
      <c r="V85" s="96">
        <f t="shared" ca="1" si="296"/>
        <v>65</v>
      </c>
      <c r="W85" s="96">
        <f t="shared" ca="1" si="296"/>
        <v>70</v>
      </c>
      <c r="X85" s="96">
        <f t="shared" ca="1" si="296"/>
        <v>74</v>
      </c>
      <c r="Y85" s="96">
        <f t="shared" ca="1" si="296"/>
        <v>78</v>
      </c>
      <c r="Z85" s="96">
        <f t="shared" ca="1" si="296"/>
        <v>82</v>
      </c>
      <c r="AA85" s="96" t="str">
        <f t="shared" si="296"/>
        <v/>
      </c>
      <c r="AB85" s="96" t="str">
        <f t="shared" si="296"/>
        <v/>
      </c>
      <c r="AC85" s="96" t="str">
        <f t="shared" si="296"/>
        <v/>
      </c>
      <c r="AD85" s="96" t="str">
        <f t="shared" si="296"/>
        <v/>
      </c>
      <c r="AE85" s="97" t="str">
        <f t="shared" si="249"/>
        <v/>
      </c>
      <c r="AG85" s="117">
        <f t="shared" ca="1" si="283"/>
        <v>5.451044299984531E-2</v>
      </c>
      <c r="AI85" s="115">
        <f t="shared" ca="1" si="256"/>
        <v>1</v>
      </c>
      <c r="AJ85" s="111">
        <f t="shared" ca="1" si="268"/>
        <v>3</v>
      </c>
      <c r="AK85" s="111">
        <f t="shared" ca="1" si="269"/>
        <v>5</v>
      </c>
      <c r="AL85" s="111">
        <f t="shared" ca="1" si="270"/>
        <v>7</v>
      </c>
      <c r="AM85" s="111">
        <f t="shared" ca="1" si="271"/>
        <v>9</v>
      </c>
      <c r="AN85" s="111">
        <f t="shared" ca="1" si="272"/>
        <v>11</v>
      </c>
      <c r="AO85" s="111">
        <f t="shared" ca="1" si="273"/>
        <v>13</v>
      </c>
      <c r="AP85" s="111">
        <f t="shared" ca="1" si="274"/>
        <v>15</v>
      </c>
      <c r="AQ85" s="111">
        <f t="shared" ref="AQ85:AR85" ca="1" si="297">IF((IF(AQ$11&lt;=($AE$6*$D$6),ROUNDUP($AG85+(AP$11*$AL$6),0),""))&lt;=$C85,(IF(AQ$11&lt;=($AE$6*$D$6),ROUNDUP($AG85+(AP$11*$AL$6),0),"")),"")</f>
        <v>17</v>
      </c>
      <c r="AR85" s="111">
        <f t="shared" ca="1" si="297"/>
        <v>19</v>
      </c>
      <c r="AS85" s="111" t="str">
        <f t="shared" si="276"/>
        <v/>
      </c>
      <c r="AT85" s="111" t="str">
        <f t="shared" si="277"/>
        <v/>
      </c>
      <c r="AU85" s="111" t="str">
        <f t="shared" si="278"/>
        <v/>
      </c>
      <c r="AV85" s="111" t="str">
        <f t="shared" si="279"/>
        <v/>
      </c>
      <c r="AW85" s="113" t="str">
        <f t="shared" si="280"/>
        <v/>
      </c>
      <c r="AX85" s="66"/>
      <c r="AY85" s="117">
        <f t="shared" ca="1" si="285"/>
        <v>0.5105432773079035</v>
      </c>
      <c r="AZ85" s="66"/>
      <c r="BA85" s="115">
        <f t="shared" ca="1" si="258"/>
        <v>1</v>
      </c>
      <c r="BB85" s="111">
        <f t="shared" ref="BB85:BE85" ca="1" si="298">IF($B85&gt;=$AE$7,(IF(BB$11&lt;=$AE$7,ROUNDUP($AY85+(BA$11*($C85/$AE$7)),0),"")),(IF(BB$11&lt;=$B85,BB$11,"")))</f>
        <v>5</v>
      </c>
      <c r="BC85" s="111">
        <f t="shared" ca="1" si="298"/>
        <v>9</v>
      </c>
      <c r="BD85" s="111">
        <f t="shared" ca="1" si="298"/>
        <v>13</v>
      </c>
      <c r="BE85" s="113">
        <f t="shared" ca="1" si="298"/>
        <v>17</v>
      </c>
    </row>
    <row r="86" spans="1:57" s="26" customFormat="1" x14ac:dyDescent="0.25">
      <c r="A86" s="87" t="s">
        <v>76</v>
      </c>
      <c r="B86" s="88">
        <v>216</v>
      </c>
      <c r="C86" s="73">
        <f t="shared" si="252"/>
        <v>20</v>
      </c>
      <c r="D86" s="83">
        <f t="shared" si="260"/>
        <v>10.8</v>
      </c>
      <c r="E86" s="76">
        <f t="shared" ca="1" si="253"/>
        <v>2.4914448110267191</v>
      </c>
      <c r="F86" s="83"/>
      <c r="G86" s="95">
        <f t="shared" ca="1" si="254"/>
        <v>3</v>
      </c>
      <c r="H86" s="96">
        <f t="shared" ref="H86:AD86" ca="1" si="299">IF(H$11&lt;=$C86,ROUNDUP($E86+G$11*$D86,0),"")</f>
        <v>14</v>
      </c>
      <c r="I86" s="96">
        <f t="shared" ca="1" si="299"/>
        <v>25</v>
      </c>
      <c r="J86" s="96">
        <f t="shared" ca="1" si="299"/>
        <v>35</v>
      </c>
      <c r="K86" s="96">
        <f t="shared" ca="1" si="299"/>
        <v>46</v>
      </c>
      <c r="L86" s="96">
        <f t="shared" ca="1" si="299"/>
        <v>57</v>
      </c>
      <c r="M86" s="96">
        <f t="shared" ca="1" si="299"/>
        <v>68</v>
      </c>
      <c r="N86" s="96">
        <f t="shared" ca="1" si="299"/>
        <v>79</v>
      </c>
      <c r="O86" s="96">
        <f t="shared" ca="1" si="299"/>
        <v>89</v>
      </c>
      <c r="P86" s="96">
        <f t="shared" ca="1" si="299"/>
        <v>100</v>
      </c>
      <c r="Q86" s="96">
        <f t="shared" ca="1" si="299"/>
        <v>111</v>
      </c>
      <c r="R86" s="96">
        <f t="shared" ca="1" si="299"/>
        <v>122</v>
      </c>
      <c r="S86" s="96">
        <f t="shared" ca="1" si="299"/>
        <v>133</v>
      </c>
      <c r="T86" s="96">
        <f t="shared" ca="1" si="299"/>
        <v>143</v>
      </c>
      <c r="U86" s="96">
        <f t="shared" ca="1" si="299"/>
        <v>154</v>
      </c>
      <c r="V86" s="96">
        <f t="shared" ca="1" si="299"/>
        <v>165</v>
      </c>
      <c r="W86" s="96">
        <f t="shared" ca="1" si="299"/>
        <v>176</v>
      </c>
      <c r="X86" s="96">
        <f t="shared" ca="1" si="299"/>
        <v>187</v>
      </c>
      <c r="Y86" s="96">
        <f t="shared" ca="1" si="299"/>
        <v>197</v>
      </c>
      <c r="Z86" s="96">
        <f t="shared" ca="1" si="299"/>
        <v>208</v>
      </c>
      <c r="AA86" s="96" t="str">
        <f t="shared" si="299"/>
        <v/>
      </c>
      <c r="AB86" s="96" t="str">
        <f t="shared" si="299"/>
        <v/>
      </c>
      <c r="AC86" s="96" t="str">
        <f t="shared" si="299"/>
        <v/>
      </c>
      <c r="AD86" s="96" t="str">
        <f t="shared" si="299"/>
        <v/>
      </c>
      <c r="AE86" s="97" t="str">
        <f t="shared" si="249"/>
        <v/>
      </c>
      <c r="AG86" s="117">
        <f t="shared" ca="1" si="283"/>
        <v>1.6879183877534141</v>
      </c>
      <c r="AI86" s="115">
        <f t="shared" ca="1" si="256"/>
        <v>2</v>
      </c>
      <c r="AJ86" s="111">
        <f t="shared" ca="1" si="268"/>
        <v>4</v>
      </c>
      <c r="AK86" s="111">
        <f t="shared" ca="1" si="269"/>
        <v>6</v>
      </c>
      <c r="AL86" s="111">
        <f t="shared" ca="1" si="270"/>
        <v>8</v>
      </c>
      <c r="AM86" s="111">
        <f t="shared" ca="1" si="271"/>
        <v>10</v>
      </c>
      <c r="AN86" s="111">
        <f t="shared" ca="1" si="272"/>
        <v>12</v>
      </c>
      <c r="AO86" s="111">
        <f t="shared" ca="1" si="273"/>
        <v>14</v>
      </c>
      <c r="AP86" s="111">
        <f t="shared" ca="1" si="274"/>
        <v>16</v>
      </c>
      <c r="AQ86" s="111">
        <f t="shared" ref="AQ86:AR86" ca="1" si="300">IF((IF(AQ$11&lt;=($AE$6*$D$6),ROUNDUP($AG86+(AP$11*$AL$6),0),""))&lt;=$C86,(IF(AQ$11&lt;=($AE$6*$D$6),ROUNDUP($AG86+(AP$11*$AL$6),0),"")),"")</f>
        <v>18</v>
      </c>
      <c r="AR86" s="111">
        <f t="shared" ca="1" si="300"/>
        <v>20</v>
      </c>
      <c r="AS86" s="111" t="str">
        <f t="shared" si="276"/>
        <v/>
      </c>
      <c r="AT86" s="111" t="str">
        <f t="shared" si="277"/>
        <v/>
      </c>
      <c r="AU86" s="111" t="str">
        <f t="shared" si="278"/>
        <v/>
      </c>
      <c r="AV86" s="111" t="str">
        <f t="shared" si="279"/>
        <v/>
      </c>
      <c r="AW86" s="113" t="str">
        <f t="shared" si="280"/>
        <v/>
      </c>
      <c r="AX86" s="66"/>
      <c r="AY86" s="117">
        <f t="shared" ca="1" si="285"/>
        <v>3.7047751039645589</v>
      </c>
      <c r="AZ86" s="66"/>
      <c r="BA86" s="115">
        <f t="shared" ca="1" si="258"/>
        <v>4</v>
      </c>
      <c r="BB86" s="111">
        <f t="shared" ref="BB86:BE86" ca="1" si="301">IF($B86&gt;=$AE$7,(IF(BB$11&lt;=$AE$7,ROUNDUP($AY86+(BA$11*($C86/$AE$7)),0),"")),(IF(BB$11&lt;=$B86,BB$11,"")))</f>
        <v>8</v>
      </c>
      <c r="BC86" s="111">
        <f t="shared" ca="1" si="301"/>
        <v>12</v>
      </c>
      <c r="BD86" s="111">
        <f t="shared" ca="1" si="301"/>
        <v>16</v>
      </c>
      <c r="BE86" s="113">
        <f t="shared" ca="1" si="301"/>
        <v>20</v>
      </c>
    </row>
    <row r="87" spans="1:57" s="26" customFormat="1" x14ac:dyDescent="0.25">
      <c r="A87" s="87" t="s">
        <v>77</v>
      </c>
      <c r="B87" s="88">
        <v>44</v>
      </c>
      <c r="C87" s="73">
        <f t="shared" si="252"/>
        <v>20</v>
      </c>
      <c r="D87" s="83">
        <f t="shared" si="260"/>
        <v>2.2000000000000002</v>
      </c>
      <c r="E87" s="76">
        <f t="shared" ca="1" si="253"/>
        <v>0.40119332455140694</v>
      </c>
      <c r="F87" s="83"/>
      <c r="G87" s="95">
        <f t="shared" ca="1" si="254"/>
        <v>1</v>
      </c>
      <c r="H87" s="96">
        <f t="shared" ref="H87:AD87" ca="1" si="302">IF(H$11&lt;=$C87,ROUNDUP($E87+G$11*$D87,0),"")</f>
        <v>3</v>
      </c>
      <c r="I87" s="96">
        <f t="shared" ca="1" si="302"/>
        <v>5</v>
      </c>
      <c r="J87" s="96">
        <f t="shared" ca="1" si="302"/>
        <v>8</v>
      </c>
      <c r="K87" s="96">
        <f t="shared" ca="1" si="302"/>
        <v>10</v>
      </c>
      <c r="L87" s="96">
        <f t="shared" ca="1" si="302"/>
        <v>12</v>
      </c>
      <c r="M87" s="96">
        <f t="shared" ca="1" si="302"/>
        <v>14</v>
      </c>
      <c r="N87" s="96">
        <f t="shared" ca="1" si="302"/>
        <v>16</v>
      </c>
      <c r="O87" s="96">
        <f t="shared" ca="1" si="302"/>
        <v>19</v>
      </c>
      <c r="P87" s="96">
        <f t="shared" ca="1" si="302"/>
        <v>21</v>
      </c>
      <c r="Q87" s="96">
        <f t="shared" ca="1" si="302"/>
        <v>23</v>
      </c>
      <c r="R87" s="96">
        <f t="shared" ca="1" si="302"/>
        <v>25</v>
      </c>
      <c r="S87" s="96">
        <f t="shared" ca="1" si="302"/>
        <v>27</v>
      </c>
      <c r="T87" s="96">
        <f t="shared" ca="1" si="302"/>
        <v>30</v>
      </c>
      <c r="U87" s="96">
        <f t="shared" ca="1" si="302"/>
        <v>32</v>
      </c>
      <c r="V87" s="96">
        <f t="shared" ca="1" si="302"/>
        <v>34</v>
      </c>
      <c r="W87" s="96">
        <f t="shared" ca="1" si="302"/>
        <v>36</v>
      </c>
      <c r="X87" s="96">
        <f t="shared" ca="1" si="302"/>
        <v>38</v>
      </c>
      <c r="Y87" s="96">
        <f t="shared" ca="1" si="302"/>
        <v>41</v>
      </c>
      <c r="Z87" s="96">
        <f t="shared" ca="1" si="302"/>
        <v>43</v>
      </c>
      <c r="AA87" s="96" t="str">
        <f t="shared" si="302"/>
        <v/>
      </c>
      <c r="AB87" s="96" t="str">
        <f t="shared" si="302"/>
        <v/>
      </c>
      <c r="AC87" s="96" t="str">
        <f t="shared" si="302"/>
        <v/>
      </c>
      <c r="AD87" s="96" t="str">
        <f t="shared" si="302"/>
        <v/>
      </c>
      <c r="AE87" s="97" t="str">
        <f t="shared" si="249"/>
        <v/>
      </c>
      <c r="AG87" s="117">
        <f t="shared" ca="1" si="283"/>
        <v>1.3594707309042899</v>
      </c>
      <c r="AI87" s="115">
        <f t="shared" ca="1" si="256"/>
        <v>2</v>
      </c>
      <c r="AJ87" s="111">
        <f t="shared" ca="1" si="268"/>
        <v>4</v>
      </c>
      <c r="AK87" s="111">
        <f t="shared" ca="1" si="269"/>
        <v>6</v>
      </c>
      <c r="AL87" s="111">
        <f t="shared" ca="1" si="270"/>
        <v>8</v>
      </c>
      <c r="AM87" s="111">
        <f t="shared" ca="1" si="271"/>
        <v>10</v>
      </c>
      <c r="AN87" s="111">
        <f t="shared" ca="1" si="272"/>
        <v>12</v>
      </c>
      <c r="AO87" s="111">
        <f t="shared" ca="1" si="273"/>
        <v>14</v>
      </c>
      <c r="AP87" s="111">
        <f t="shared" ca="1" si="274"/>
        <v>16</v>
      </c>
      <c r="AQ87" s="111">
        <f t="shared" ref="AQ87:AR87" ca="1" si="303">IF((IF(AQ$11&lt;=($AE$6*$D$6),ROUNDUP($AG87+(AP$11*$AL$6),0),""))&lt;=$C87,(IF(AQ$11&lt;=($AE$6*$D$6),ROUNDUP($AG87+(AP$11*$AL$6),0),"")),"")</f>
        <v>18</v>
      </c>
      <c r="AR87" s="111">
        <f t="shared" ca="1" si="303"/>
        <v>20</v>
      </c>
      <c r="AS87" s="111" t="str">
        <f t="shared" si="276"/>
        <v/>
      </c>
      <c r="AT87" s="111" t="str">
        <f t="shared" si="277"/>
        <v/>
      </c>
      <c r="AU87" s="111" t="str">
        <f t="shared" si="278"/>
        <v/>
      </c>
      <c r="AV87" s="111" t="str">
        <f t="shared" si="279"/>
        <v/>
      </c>
      <c r="AW87" s="113" t="str">
        <f t="shared" si="280"/>
        <v/>
      </c>
      <c r="AX87" s="66"/>
      <c r="AY87" s="117">
        <f t="shared" ca="1" si="285"/>
        <v>2.3647865320878538</v>
      </c>
      <c r="AZ87" s="66"/>
      <c r="BA87" s="115">
        <f t="shared" ca="1" si="258"/>
        <v>3</v>
      </c>
      <c r="BB87" s="111">
        <f t="shared" ref="BB87:BE87" ca="1" si="304">IF($B87&gt;=$AE$7,(IF(BB$11&lt;=$AE$7,ROUNDUP($AY87+(BA$11*($C87/$AE$7)),0),"")),(IF(BB$11&lt;=$B87,BB$11,"")))</f>
        <v>7</v>
      </c>
      <c r="BC87" s="111">
        <f t="shared" ca="1" si="304"/>
        <v>11</v>
      </c>
      <c r="BD87" s="111">
        <f t="shared" ca="1" si="304"/>
        <v>15</v>
      </c>
      <c r="BE87" s="113">
        <f t="shared" ca="1" si="304"/>
        <v>19</v>
      </c>
    </row>
    <row r="88" spans="1:57" s="26" customFormat="1" x14ac:dyDescent="0.25">
      <c r="A88" s="87" t="s">
        <v>78</v>
      </c>
      <c r="B88" s="88">
        <v>234</v>
      </c>
      <c r="C88" s="73">
        <f t="shared" si="252"/>
        <v>20</v>
      </c>
      <c r="D88" s="83">
        <f t="shared" si="260"/>
        <v>11.7</v>
      </c>
      <c r="E88" s="76">
        <f t="shared" ca="1" si="253"/>
        <v>8.9638540182425732</v>
      </c>
      <c r="F88" s="83"/>
      <c r="G88" s="95">
        <f t="shared" ca="1" si="254"/>
        <v>9</v>
      </c>
      <c r="H88" s="96">
        <f t="shared" ref="H88:AD88" ca="1" si="305">IF(H$11&lt;=$C88,ROUNDUP($E88+G$11*$D88,0),"")</f>
        <v>21</v>
      </c>
      <c r="I88" s="96">
        <f t="shared" ca="1" si="305"/>
        <v>33</v>
      </c>
      <c r="J88" s="96">
        <f t="shared" ca="1" si="305"/>
        <v>45</v>
      </c>
      <c r="K88" s="96">
        <f t="shared" ca="1" si="305"/>
        <v>56</v>
      </c>
      <c r="L88" s="96">
        <f t="shared" ca="1" si="305"/>
        <v>68</v>
      </c>
      <c r="M88" s="96">
        <f t="shared" ca="1" si="305"/>
        <v>80</v>
      </c>
      <c r="N88" s="96">
        <f t="shared" ca="1" si="305"/>
        <v>91</v>
      </c>
      <c r="O88" s="96">
        <f t="shared" ca="1" si="305"/>
        <v>103</v>
      </c>
      <c r="P88" s="96">
        <f t="shared" ca="1" si="305"/>
        <v>115</v>
      </c>
      <c r="Q88" s="96">
        <f t="shared" ca="1" si="305"/>
        <v>126</v>
      </c>
      <c r="R88" s="96">
        <f t="shared" ca="1" si="305"/>
        <v>138</v>
      </c>
      <c r="S88" s="96">
        <f t="shared" ca="1" si="305"/>
        <v>150</v>
      </c>
      <c r="T88" s="96">
        <f t="shared" ca="1" si="305"/>
        <v>162</v>
      </c>
      <c r="U88" s="96">
        <f t="shared" ca="1" si="305"/>
        <v>173</v>
      </c>
      <c r="V88" s="96">
        <f t="shared" ca="1" si="305"/>
        <v>185</v>
      </c>
      <c r="W88" s="96">
        <f t="shared" ca="1" si="305"/>
        <v>197</v>
      </c>
      <c r="X88" s="96">
        <f t="shared" ca="1" si="305"/>
        <v>208</v>
      </c>
      <c r="Y88" s="96">
        <f t="shared" ca="1" si="305"/>
        <v>220</v>
      </c>
      <c r="Z88" s="96">
        <f t="shared" ca="1" si="305"/>
        <v>232</v>
      </c>
      <c r="AA88" s="96" t="str">
        <f t="shared" si="305"/>
        <v/>
      </c>
      <c r="AB88" s="96" t="str">
        <f t="shared" si="305"/>
        <v/>
      </c>
      <c r="AC88" s="96" t="str">
        <f t="shared" si="305"/>
        <v/>
      </c>
      <c r="AD88" s="96" t="str">
        <f t="shared" si="305"/>
        <v/>
      </c>
      <c r="AE88" s="97" t="str">
        <f t="shared" si="249"/>
        <v/>
      </c>
      <c r="AG88" s="117">
        <f t="shared" ca="1" si="283"/>
        <v>0.41995973395206754</v>
      </c>
      <c r="AI88" s="115">
        <f t="shared" ca="1" si="256"/>
        <v>1</v>
      </c>
      <c r="AJ88" s="111">
        <f t="shared" ca="1" si="268"/>
        <v>3</v>
      </c>
      <c r="AK88" s="111">
        <f t="shared" ca="1" si="269"/>
        <v>5</v>
      </c>
      <c r="AL88" s="111">
        <f t="shared" ca="1" si="270"/>
        <v>7</v>
      </c>
      <c r="AM88" s="111">
        <f t="shared" ca="1" si="271"/>
        <v>9</v>
      </c>
      <c r="AN88" s="111">
        <f t="shared" ca="1" si="272"/>
        <v>11</v>
      </c>
      <c r="AO88" s="111">
        <f t="shared" ca="1" si="273"/>
        <v>13</v>
      </c>
      <c r="AP88" s="111">
        <f t="shared" ca="1" si="274"/>
        <v>15</v>
      </c>
      <c r="AQ88" s="111">
        <f t="shared" ref="AQ88:AR88" ca="1" si="306">IF((IF(AQ$11&lt;=($AE$6*$D$6),ROUNDUP($AG88+(AP$11*$AL$6),0),""))&lt;=$C88,(IF(AQ$11&lt;=($AE$6*$D$6),ROUNDUP($AG88+(AP$11*$AL$6),0),"")),"")</f>
        <v>17</v>
      </c>
      <c r="AR88" s="111">
        <f t="shared" ca="1" si="306"/>
        <v>19</v>
      </c>
      <c r="AS88" s="111" t="str">
        <f t="shared" si="276"/>
        <v/>
      </c>
      <c r="AT88" s="111" t="str">
        <f t="shared" si="277"/>
        <v/>
      </c>
      <c r="AU88" s="111" t="str">
        <f t="shared" si="278"/>
        <v/>
      </c>
      <c r="AV88" s="111" t="str">
        <f t="shared" si="279"/>
        <v/>
      </c>
      <c r="AW88" s="113" t="str">
        <f t="shared" si="280"/>
        <v/>
      </c>
      <c r="AX88" s="66"/>
      <c r="AY88" s="117">
        <f t="shared" ca="1" si="285"/>
        <v>1.0520222369216423</v>
      </c>
      <c r="AZ88" s="66"/>
      <c r="BA88" s="115">
        <f t="shared" ca="1" si="258"/>
        <v>2</v>
      </c>
      <c r="BB88" s="111">
        <f t="shared" ref="BB88:BE88" ca="1" si="307">IF($B88&gt;=$AE$7,(IF(BB$11&lt;=$AE$7,ROUNDUP($AY88+(BA$11*($C88/$AE$7)),0),"")),(IF(BB$11&lt;=$B88,BB$11,"")))</f>
        <v>6</v>
      </c>
      <c r="BC88" s="111">
        <f t="shared" ca="1" si="307"/>
        <v>10</v>
      </c>
      <c r="BD88" s="111">
        <f t="shared" ca="1" si="307"/>
        <v>14</v>
      </c>
      <c r="BE88" s="113">
        <f t="shared" ca="1" si="307"/>
        <v>18</v>
      </c>
    </row>
    <row r="89" spans="1:57" s="26" customFormat="1" x14ac:dyDescent="0.25">
      <c r="A89" s="87" t="s">
        <v>79</v>
      </c>
      <c r="B89" s="88">
        <v>200</v>
      </c>
      <c r="C89" s="73">
        <f t="shared" si="252"/>
        <v>20</v>
      </c>
      <c r="D89" s="83">
        <f t="shared" si="260"/>
        <v>10</v>
      </c>
      <c r="E89" s="76">
        <f t="shared" ca="1" si="253"/>
        <v>1.0348259094173318</v>
      </c>
      <c r="F89" s="83"/>
      <c r="G89" s="95">
        <f t="shared" ca="1" si="254"/>
        <v>2</v>
      </c>
      <c r="H89" s="96">
        <f t="shared" ref="H89:AD89" ca="1" si="308">IF(H$11&lt;=$C89,ROUNDUP($E89+G$11*$D89,0),"")</f>
        <v>12</v>
      </c>
      <c r="I89" s="96">
        <f t="shared" ca="1" si="308"/>
        <v>22</v>
      </c>
      <c r="J89" s="96">
        <f t="shared" ca="1" si="308"/>
        <v>32</v>
      </c>
      <c r="K89" s="96">
        <f t="shared" ca="1" si="308"/>
        <v>42</v>
      </c>
      <c r="L89" s="96">
        <f t="shared" ca="1" si="308"/>
        <v>52</v>
      </c>
      <c r="M89" s="96">
        <f t="shared" ca="1" si="308"/>
        <v>62</v>
      </c>
      <c r="N89" s="96">
        <f t="shared" ca="1" si="308"/>
        <v>72</v>
      </c>
      <c r="O89" s="96">
        <f t="shared" ca="1" si="308"/>
        <v>82</v>
      </c>
      <c r="P89" s="96">
        <f t="shared" ca="1" si="308"/>
        <v>92</v>
      </c>
      <c r="Q89" s="96">
        <f t="shared" ca="1" si="308"/>
        <v>102</v>
      </c>
      <c r="R89" s="96">
        <f t="shared" ca="1" si="308"/>
        <v>112</v>
      </c>
      <c r="S89" s="96">
        <f t="shared" ca="1" si="308"/>
        <v>122</v>
      </c>
      <c r="T89" s="96">
        <f t="shared" ca="1" si="308"/>
        <v>132</v>
      </c>
      <c r="U89" s="96">
        <f t="shared" ca="1" si="308"/>
        <v>142</v>
      </c>
      <c r="V89" s="96">
        <f t="shared" ca="1" si="308"/>
        <v>152</v>
      </c>
      <c r="W89" s="96">
        <f t="shared" ca="1" si="308"/>
        <v>162</v>
      </c>
      <c r="X89" s="96">
        <f t="shared" ca="1" si="308"/>
        <v>172</v>
      </c>
      <c r="Y89" s="96">
        <f t="shared" ca="1" si="308"/>
        <v>182</v>
      </c>
      <c r="Z89" s="96">
        <f t="shared" ca="1" si="308"/>
        <v>192</v>
      </c>
      <c r="AA89" s="96" t="str">
        <f t="shared" si="308"/>
        <v/>
      </c>
      <c r="AB89" s="96" t="str">
        <f t="shared" si="308"/>
        <v/>
      </c>
      <c r="AC89" s="96" t="str">
        <f t="shared" si="308"/>
        <v/>
      </c>
      <c r="AD89" s="96" t="str">
        <f t="shared" si="308"/>
        <v/>
      </c>
      <c r="AE89" s="97" t="str">
        <f t="shared" si="249"/>
        <v/>
      </c>
      <c r="AG89" s="117">
        <f t="shared" ca="1" si="283"/>
        <v>1.4499013960158009</v>
      </c>
      <c r="AI89" s="115">
        <f t="shared" ca="1" si="256"/>
        <v>2</v>
      </c>
      <c r="AJ89" s="111">
        <f t="shared" ca="1" si="268"/>
        <v>4</v>
      </c>
      <c r="AK89" s="111">
        <f t="shared" ca="1" si="269"/>
        <v>6</v>
      </c>
      <c r="AL89" s="111">
        <f t="shared" ca="1" si="270"/>
        <v>8</v>
      </c>
      <c r="AM89" s="111">
        <f t="shared" ca="1" si="271"/>
        <v>10</v>
      </c>
      <c r="AN89" s="111">
        <f t="shared" ca="1" si="272"/>
        <v>12</v>
      </c>
      <c r="AO89" s="111">
        <f t="shared" ca="1" si="273"/>
        <v>14</v>
      </c>
      <c r="AP89" s="111">
        <f t="shared" ca="1" si="274"/>
        <v>16</v>
      </c>
      <c r="AQ89" s="111">
        <f t="shared" ref="AQ89:AR89" ca="1" si="309">IF((IF(AQ$11&lt;=($AE$6*$D$6),ROUNDUP($AG89+(AP$11*$AL$6),0),""))&lt;=$C89,(IF(AQ$11&lt;=($AE$6*$D$6),ROUNDUP($AG89+(AP$11*$AL$6),0),"")),"")</f>
        <v>18</v>
      </c>
      <c r="AR89" s="111">
        <f t="shared" ca="1" si="309"/>
        <v>20</v>
      </c>
      <c r="AS89" s="111" t="str">
        <f t="shared" si="276"/>
        <v/>
      </c>
      <c r="AT89" s="111" t="str">
        <f t="shared" si="277"/>
        <v/>
      </c>
      <c r="AU89" s="111" t="str">
        <f t="shared" si="278"/>
        <v/>
      </c>
      <c r="AV89" s="111" t="str">
        <f t="shared" si="279"/>
        <v/>
      </c>
      <c r="AW89" s="113" t="str">
        <f t="shared" si="280"/>
        <v/>
      </c>
      <c r="AX89" s="66"/>
      <c r="AY89" s="117">
        <f t="shared" ca="1" si="285"/>
        <v>2.0033361043698261</v>
      </c>
      <c r="AZ89" s="66"/>
      <c r="BA89" s="115">
        <f t="shared" ca="1" si="258"/>
        <v>3</v>
      </c>
      <c r="BB89" s="111">
        <f t="shared" ref="BB89:BE89" ca="1" si="310">IF($B89&gt;=$AE$7,(IF(BB$11&lt;=$AE$7,ROUNDUP($AY89+(BA$11*($C89/$AE$7)),0),"")),(IF(BB$11&lt;=$B89,BB$11,"")))</f>
        <v>7</v>
      </c>
      <c r="BC89" s="111">
        <f t="shared" ca="1" si="310"/>
        <v>11</v>
      </c>
      <c r="BD89" s="111">
        <f t="shared" ca="1" si="310"/>
        <v>15</v>
      </c>
      <c r="BE89" s="113">
        <f t="shared" ca="1" si="310"/>
        <v>19</v>
      </c>
    </row>
    <row r="90" spans="1:57" s="26" customFormat="1" x14ac:dyDescent="0.25">
      <c r="A90" s="87" t="s">
        <v>80</v>
      </c>
      <c r="B90" s="88">
        <v>106</v>
      </c>
      <c r="C90" s="73">
        <f t="shared" si="252"/>
        <v>20</v>
      </c>
      <c r="D90" s="83">
        <f t="shared" si="260"/>
        <v>5.3</v>
      </c>
      <c r="E90" s="76">
        <f t="shared" ca="1" si="253"/>
        <v>1.0407681085792386</v>
      </c>
      <c r="F90" s="83"/>
      <c r="G90" s="95">
        <f t="shared" ca="1" si="254"/>
        <v>2</v>
      </c>
      <c r="H90" s="96">
        <f t="shared" ref="H90:AD90" ca="1" si="311">IF(H$11&lt;=$C90,ROUNDUP($E90+G$11*$D90,0),"")</f>
        <v>7</v>
      </c>
      <c r="I90" s="96">
        <f t="shared" ca="1" si="311"/>
        <v>12</v>
      </c>
      <c r="J90" s="96">
        <f t="shared" ca="1" si="311"/>
        <v>17</v>
      </c>
      <c r="K90" s="96">
        <f t="shared" ca="1" si="311"/>
        <v>23</v>
      </c>
      <c r="L90" s="96">
        <f t="shared" ca="1" si="311"/>
        <v>28</v>
      </c>
      <c r="M90" s="96">
        <f t="shared" ca="1" si="311"/>
        <v>33</v>
      </c>
      <c r="N90" s="96">
        <f t="shared" ca="1" si="311"/>
        <v>39</v>
      </c>
      <c r="O90" s="96">
        <f t="shared" ca="1" si="311"/>
        <v>44</v>
      </c>
      <c r="P90" s="96">
        <f t="shared" ca="1" si="311"/>
        <v>49</v>
      </c>
      <c r="Q90" s="96">
        <f t="shared" ca="1" si="311"/>
        <v>55</v>
      </c>
      <c r="R90" s="96">
        <f t="shared" ca="1" si="311"/>
        <v>60</v>
      </c>
      <c r="S90" s="96">
        <f t="shared" ca="1" si="311"/>
        <v>65</v>
      </c>
      <c r="T90" s="96">
        <f t="shared" ca="1" si="311"/>
        <v>70</v>
      </c>
      <c r="U90" s="96">
        <f t="shared" ca="1" si="311"/>
        <v>76</v>
      </c>
      <c r="V90" s="96">
        <f t="shared" ca="1" si="311"/>
        <v>81</v>
      </c>
      <c r="W90" s="96">
        <f t="shared" ca="1" si="311"/>
        <v>86</v>
      </c>
      <c r="X90" s="96">
        <f t="shared" ca="1" si="311"/>
        <v>92</v>
      </c>
      <c r="Y90" s="96">
        <f t="shared" ca="1" si="311"/>
        <v>97</v>
      </c>
      <c r="Z90" s="96">
        <f t="shared" ca="1" si="311"/>
        <v>102</v>
      </c>
      <c r="AA90" s="96" t="str">
        <f t="shared" si="311"/>
        <v/>
      </c>
      <c r="AB90" s="96" t="str">
        <f t="shared" si="311"/>
        <v/>
      </c>
      <c r="AC90" s="96" t="str">
        <f t="shared" si="311"/>
        <v/>
      </c>
      <c r="AD90" s="96" t="str">
        <f t="shared" si="311"/>
        <v/>
      </c>
      <c r="AE90" s="97" t="str">
        <f t="shared" si="249"/>
        <v/>
      </c>
      <c r="AG90" s="117">
        <f t="shared" ca="1" si="283"/>
        <v>1.569366422146437</v>
      </c>
      <c r="AI90" s="115">
        <f t="shared" ca="1" si="256"/>
        <v>2</v>
      </c>
      <c r="AJ90" s="111">
        <f t="shared" ca="1" si="268"/>
        <v>4</v>
      </c>
      <c r="AK90" s="111">
        <f t="shared" ca="1" si="269"/>
        <v>6</v>
      </c>
      <c r="AL90" s="111">
        <f t="shared" ca="1" si="270"/>
        <v>8</v>
      </c>
      <c r="AM90" s="111">
        <f t="shared" ca="1" si="271"/>
        <v>10</v>
      </c>
      <c r="AN90" s="111">
        <f t="shared" ca="1" si="272"/>
        <v>12</v>
      </c>
      <c r="AO90" s="111">
        <f t="shared" ca="1" si="273"/>
        <v>14</v>
      </c>
      <c r="AP90" s="111">
        <f t="shared" ca="1" si="274"/>
        <v>16</v>
      </c>
      <c r="AQ90" s="111">
        <f t="shared" ref="AQ90:AR90" ca="1" si="312">IF((IF(AQ$11&lt;=($AE$6*$D$6),ROUNDUP($AG90+(AP$11*$AL$6),0),""))&lt;=$C90,(IF(AQ$11&lt;=($AE$6*$D$6),ROUNDUP($AG90+(AP$11*$AL$6),0),"")),"")</f>
        <v>18</v>
      </c>
      <c r="AR90" s="111">
        <f t="shared" ca="1" si="312"/>
        <v>20</v>
      </c>
      <c r="AS90" s="111" t="str">
        <f t="shared" si="276"/>
        <v/>
      </c>
      <c r="AT90" s="111" t="str">
        <f t="shared" si="277"/>
        <v/>
      </c>
      <c r="AU90" s="111" t="str">
        <f t="shared" si="278"/>
        <v/>
      </c>
      <c r="AV90" s="111" t="str">
        <f t="shared" si="279"/>
        <v/>
      </c>
      <c r="AW90" s="113" t="str">
        <f t="shared" si="280"/>
        <v/>
      </c>
      <c r="AX90" s="66"/>
      <c r="AY90" s="117">
        <f t="shared" ca="1" si="285"/>
        <v>0.7719250681555887</v>
      </c>
      <c r="AZ90" s="66"/>
      <c r="BA90" s="115">
        <f t="shared" ca="1" si="258"/>
        <v>1</v>
      </c>
      <c r="BB90" s="111">
        <f t="shared" ref="BB90:BE90" ca="1" si="313">IF($B90&gt;=$AE$7,(IF(BB$11&lt;=$AE$7,ROUNDUP($AY90+(BA$11*($C90/$AE$7)),0),"")),(IF(BB$11&lt;=$B90,BB$11,"")))</f>
        <v>5</v>
      </c>
      <c r="BC90" s="111">
        <f t="shared" ca="1" si="313"/>
        <v>9</v>
      </c>
      <c r="BD90" s="111">
        <f t="shared" ca="1" si="313"/>
        <v>13</v>
      </c>
      <c r="BE90" s="113">
        <f t="shared" ca="1" si="313"/>
        <v>17</v>
      </c>
    </row>
    <row r="91" spans="1:57" s="26" customFormat="1" x14ac:dyDescent="0.25">
      <c r="A91" s="87" t="s">
        <v>81</v>
      </c>
      <c r="B91" s="88">
        <v>85</v>
      </c>
      <c r="C91" s="73">
        <f t="shared" si="252"/>
        <v>20</v>
      </c>
      <c r="D91" s="83">
        <f t="shared" si="260"/>
        <v>4.25</v>
      </c>
      <c r="E91" s="76">
        <f t="shared" ca="1" si="253"/>
        <v>1.9067384931592521</v>
      </c>
      <c r="F91" s="83"/>
      <c r="G91" s="95">
        <f t="shared" ca="1" si="254"/>
        <v>2</v>
      </c>
      <c r="H91" s="96">
        <f t="shared" ref="H91:AD91" ca="1" si="314">IF(H$11&lt;=$C91,ROUNDUP($E91+G$11*$D91,0),"")</f>
        <v>7</v>
      </c>
      <c r="I91" s="96">
        <f t="shared" ca="1" si="314"/>
        <v>11</v>
      </c>
      <c r="J91" s="96">
        <f t="shared" ca="1" si="314"/>
        <v>15</v>
      </c>
      <c r="K91" s="96">
        <f t="shared" ca="1" si="314"/>
        <v>19</v>
      </c>
      <c r="L91" s="96">
        <f t="shared" ca="1" si="314"/>
        <v>24</v>
      </c>
      <c r="M91" s="96">
        <f t="shared" ca="1" si="314"/>
        <v>28</v>
      </c>
      <c r="N91" s="96">
        <f t="shared" ca="1" si="314"/>
        <v>32</v>
      </c>
      <c r="O91" s="96">
        <f t="shared" ca="1" si="314"/>
        <v>36</v>
      </c>
      <c r="P91" s="96">
        <f t="shared" ca="1" si="314"/>
        <v>41</v>
      </c>
      <c r="Q91" s="96">
        <f t="shared" ca="1" si="314"/>
        <v>45</v>
      </c>
      <c r="R91" s="96">
        <f t="shared" ca="1" si="314"/>
        <v>49</v>
      </c>
      <c r="S91" s="96">
        <f t="shared" ca="1" si="314"/>
        <v>53</v>
      </c>
      <c r="T91" s="96">
        <f t="shared" ca="1" si="314"/>
        <v>58</v>
      </c>
      <c r="U91" s="96">
        <f t="shared" ca="1" si="314"/>
        <v>62</v>
      </c>
      <c r="V91" s="96">
        <f t="shared" ca="1" si="314"/>
        <v>66</v>
      </c>
      <c r="W91" s="96">
        <f t="shared" ca="1" si="314"/>
        <v>70</v>
      </c>
      <c r="X91" s="96">
        <f t="shared" ca="1" si="314"/>
        <v>75</v>
      </c>
      <c r="Y91" s="96">
        <f t="shared" ca="1" si="314"/>
        <v>79</v>
      </c>
      <c r="Z91" s="96">
        <f t="shared" ca="1" si="314"/>
        <v>83</v>
      </c>
      <c r="AA91" s="96" t="str">
        <f t="shared" si="314"/>
        <v/>
      </c>
      <c r="AB91" s="96" t="str">
        <f t="shared" si="314"/>
        <v/>
      </c>
      <c r="AC91" s="96" t="str">
        <f t="shared" si="314"/>
        <v/>
      </c>
      <c r="AD91" s="96" t="str">
        <f t="shared" si="314"/>
        <v/>
      </c>
      <c r="AE91" s="97" t="str">
        <f t="shared" si="249"/>
        <v/>
      </c>
      <c r="AG91" s="117">
        <f t="shared" ca="1" si="283"/>
        <v>1.1432230485364987</v>
      </c>
      <c r="AI91" s="115">
        <f t="shared" ca="1" si="256"/>
        <v>2</v>
      </c>
      <c r="AJ91" s="111">
        <f t="shared" ca="1" si="268"/>
        <v>4</v>
      </c>
      <c r="AK91" s="111">
        <f t="shared" ca="1" si="269"/>
        <v>6</v>
      </c>
      <c r="AL91" s="111">
        <f t="shared" ca="1" si="270"/>
        <v>8</v>
      </c>
      <c r="AM91" s="111">
        <f t="shared" ca="1" si="271"/>
        <v>10</v>
      </c>
      <c r="AN91" s="111">
        <f t="shared" ca="1" si="272"/>
        <v>12</v>
      </c>
      <c r="AO91" s="111">
        <f t="shared" ca="1" si="273"/>
        <v>14</v>
      </c>
      <c r="AP91" s="111">
        <f t="shared" ca="1" si="274"/>
        <v>16</v>
      </c>
      <c r="AQ91" s="111">
        <f t="shared" ref="AQ91:AR91" ca="1" si="315">IF((IF(AQ$11&lt;=($AE$6*$D$6),ROUNDUP($AG91+(AP$11*$AL$6),0),""))&lt;=$C91,(IF(AQ$11&lt;=($AE$6*$D$6),ROUNDUP($AG91+(AP$11*$AL$6),0),"")),"")</f>
        <v>18</v>
      </c>
      <c r="AR91" s="111">
        <f t="shared" ca="1" si="315"/>
        <v>20</v>
      </c>
      <c r="AS91" s="111" t="str">
        <f t="shared" si="276"/>
        <v/>
      </c>
      <c r="AT91" s="111" t="str">
        <f t="shared" si="277"/>
        <v/>
      </c>
      <c r="AU91" s="111" t="str">
        <f t="shared" si="278"/>
        <v/>
      </c>
      <c r="AV91" s="111" t="str">
        <f t="shared" si="279"/>
        <v/>
      </c>
      <c r="AW91" s="113" t="str">
        <f t="shared" si="280"/>
        <v/>
      </c>
      <c r="AX91" s="66"/>
      <c r="AY91" s="117">
        <f t="shared" ca="1" si="285"/>
        <v>2.9775345934312636E-2</v>
      </c>
      <c r="AZ91" s="66"/>
      <c r="BA91" s="115">
        <f t="shared" ca="1" si="258"/>
        <v>1</v>
      </c>
      <c r="BB91" s="111">
        <f t="shared" ref="BB91:BE91" ca="1" si="316">IF($B91&gt;=$AE$7,(IF(BB$11&lt;=$AE$7,ROUNDUP($AY91+(BA$11*($C91/$AE$7)),0),"")),(IF(BB$11&lt;=$B91,BB$11,"")))</f>
        <v>5</v>
      </c>
      <c r="BC91" s="111">
        <f t="shared" ca="1" si="316"/>
        <v>9</v>
      </c>
      <c r="BD91" s="111">
        <f t="shared" ca="1" si="316"/>
        <v>13</v>
      </c>
      <c r="BE91" s="113">
        <f t="shared" ca="1" si="316"/>
        <v>17</v>
      </c>
    </row>
    <row r="92" spans="1:57" s="26" customFormat="1" x14ac:dyDescent="0.25">
      <c r="A92" s="87" t="s">
        <v>82</v>
      </c>
      <c r="B92" s="88">
        <v>264</v>
      </c>
      <c r="C92" s="73">
        <f t="shared" si="252"/>
        <v>20</v>
      </c>
      <c r="D92" s="83">
        <f t="shared" si="260"/>
        <v>13.2</v>
      </c>
      <c r="E92" s="76">
        <f t="shared" ca="1" si="253"/>
        <v>0.86505512773999071</v>
      </c>
      <c r="F92" s="83"/>
      <c r="G92" s="95">
        <f t="shared" ca="1" si="254"/>
        <v>1</v>
      </c>
      <c r="H92" s="96">
        <f t="shared" ref="H92:AD92" ca="1" si="317">IF(H$11&lt;=$C92,ROUNDUP($E92+G$11*$D92,0),"")</f>
        <v>15</v>
      </c>
      <c r="I92" s="96">
        <f t="shared" ca="1" si="317"/>
        <v>28</v>
      </c>
      <c r="J92" s="96">
        <f t="shared" ca="1" si="317"/>
        <v>41</v>
      </c>
      <c r="K92" s="96">
        <f t="shared" ca="1" si="317"/>
        <v>54</v>
      </c>
      <c r="L92" s="96">
        <f t="shared" ca="1" si="317"/>
        <v>67</v>
      </c>
      <c r="M92" s="96">
        <f t="shared" ca="1" si="317"/>
        <v>81</v>
      </c>
      <c r="N92" s="96">
        <f t="shared" ca="1" si="317"/>
        <v>94</v>
      </c>
      <c r="O92" s="96">
        <f t="shared" ca="1" si="317"/>
        <v>107</v>
      </c>
      <c r="P92" s="96">
        <f t="shared" ca="1" si="317"/>
        <v>120</v>
      </c>
      <c r="Q92" s="96">
        <f t="shared" ca="1" si="317"/>
        <v>133</v>
      </c>
      <c r="R92" s="96">
        <f t="shared" ca="1" si="317"/>
        <v>147</v>
      </c>
      <c r="S92" s="96">
        <f t="shared" ca="1" si="317"/>
        <v>160</v>
      </c>
      <c r="T92" s="96">
        <f t="shared" ca="1" si="317"/>
        <v>173</v>
      </c>
      <c r="U92" s="96">
        <f t="shared" ca="1" si="317"/>
        <v>186</v>
      </c>
      <c r="V92" s="96">
        <f t="shared" ca="1" si="317"/>
        <v>199</v>
      </c>
      <c r="W92" s="96">
        <f t="shared" ca="1" si="317"/>
        <v>213</v>
      </c>
      <c r="X92" s="96">
        <f t="shared" ca="1" si="317"/>
        <v>226</v>
      </c>
      <c r="Y92" s="96">
        <f t="shared" ca="1" si="317"/>
        <v>239</v>
      </c>
      <c r="Z92" s="96">
        <f t="shared" ca="1" si="317"/>
        <v>252</v>
      </c>
      <c r="AA92" s="96" t="str">
        <f t="shared" si="317"/>
        <v/>
      </c>
      <c r="AB92" s="96" t="str">
        <f t="shared" si="317"/>
        <v/>
      </c>
      <c r="AC92" s="96" t="str">
        <f t="shared" si="317"/>
        <v/>
      </c>
      <c r="AD92" s="96" t="str">
        <f t="shared" si="317"/>
        <v/>
      </c>
      <c r="AE92" s="97" t="str">
        <f t="shared" si="249"/>
        <v/>
      </c>
      <c r="AG92" s="117">
        <f t="shared" ca="1" si="283"/>
        <v>1.7307306403073606</v>
      </c>
      <c r="AI92" s="115">
        <f t="shared" ca="1" si="256"/>
        <v>2</v>
      </c>
      <c r="AJ92" s="111">
        <f t="shared" ca="1" si="268"/>
        <v>4</v>
      </c>
      <c r="AK92" s="111">
        <f t="shared" ca="1" si="269"/>
        <v>6</v>
      </c>
      <c r="AL92" s="111">
        <f t="shared" ca="1" si="270"/>
        <v>8</v>
      </c>
      <c r="AM92" s="111">
        <f t="shared" ca="1" si="271"/>
        <v>10</v>
      </c>
      <c r="AN92" s="111">
        <f t="shared" ca="1" si="272"/>
        <v>12</v>
      </c>
      <c r="AO92" s="111">
        <f t="shared" ca="1" si="273"/>
        <v>14</v>
      </c>
      <c r="AP92" s="111">
        <f t="shared" ca="1" si="274"/>
        <v>16</v>
      </c>
      <c r="AQ92" s="111">
        <f t="shared" ref="AQ92:AR92" ca="1" si="318">IF((IF(AQ$11&lt;=($AE$6*$D$6),ROUNDUP($AG92+(AP$11*$AL$6),0),""))&lt;=$C92,(IF(AQ$11&lt;=($AE$6*$D$6),ROUNDUP($AG92+(AP$11*$AL$6),0),"")),"")</f>
        <v>18</v>
      </c>
      <c r="AR92" s="111">
        <f t="shared" ca="1" si="318"/>
        <v>20</v>
      </c>
      <c r="AS92" s="111" t="str">
        <f t="shared" si="276"/>
        <v/>
      </c>
      <c r="AT92" s="111" t="str">
        <f t="shared" si="277"/>
        <v/>
      </c>
      <c r="AU92" s="111" t="str">
        <f t="shared" si="278"/>
        <v/>
      </c>
      <c r="AV92" s="111" t="str">
        <f t="shared" si="279"/>
        <v/>
      </c>
      <c r="AW92" s="113" t="str">
        <f t="shared" si="280"/>
        <v/>
      </c>
      <c r="AX92" s="66"/>
      <c r="AY92" s="117">
        <f t="shared" ca="1" si="285"/>
        <v>3.2190520892723149</v>
      </c>
      <c r="AZ92" s="66"/>
      <c r="BA92" s="115">
        <f t="shared" ca="1" si="258"/>
        <v>4</v>
      </c>
      <c r="BB92" s="111">
        <f t="shared" ref="BB92:BE92" ca="1" si="319">IF($B92&gt;=$AE$7,(IF(BB$11&lt;=$AE$7,ROUNDUP($AY92+(BA$11*($C92/$AE$7)),0),"")),(IF(BB$11&lt;=$B92,BB$11,"")))</f>
        <v>8</v>
      </c>
      <c r="BC92" s="111">
        <f t="shared" ca="1" si="319"/>
        <v>12</v>
      </c>
      <c r="BD92" s="111">
        <f t="shared" ca="1" si="319"/>
        <v>16</v>
      </c>
      <c r="BE92" s="113">
        <f t="shared" ca="1" si="319"/>
        <v>20</v>
      </c>
    </row>
    <row r="93" spans="1:57" s="26" customFormat="1" x14ac:dyDescent="0.25">
      <c r="A93" s="87" t="s">
        <v>83</v>
      </c>
      <c r="B93" s="88">
        <v>257</v>
      </c>
      <c r="C93" s="73">
        <f t="shared" si="252"/>
        <v>20</v>
      </c>
      <c r="D93" s="83">
        <f t="shared" si="260"/>
        <v>12.85</v>
      </c>
      <c r="E93" s="76">
        <f t="shared" ca="1" si="253"/>
        <v>2.8353800309872965</v>
      </c>
      <c r="F93" s="83"/>
      <c r="G93" s="95">
        <f t="shared" ca="1" si="254"/>
        <v>3</v>
      </c>
      <c r="H93" s="96">
        <f t="shared" ref="H93:AD93" ca="1" si="320">IF(H$11&lt;=$C93,ROUNDUP($E93+G$11*$D93,0),"")</f>
        <v>16</v>
      </c>
      <c r="I93" s="96">
        <f t="shared" ca="1" si="320"/>
        <v>29</v>
      </c>
      <c r="J93" s="96">
        <f t="shared" ca="1" si="320"/>
        <v>42</v>
      </c>
      <c r="K93" s="96">
        <f t="shared" ca="1" si="320"/>
        <v>55</v>
      </c>
      <c r="L93" s="96">
        <f t="shared" ca="1" si="320"/>
        <v>68</v>
      </c>
      <c r="M93" s="96">
        <f t="shared" ca="1" si="320"/>
        <v>80</v>
      </c>
      <c r="N93" s="96">
        <f t="shared" ca="1" si="320"/>
        <v>93</v>
      </c>
      <c r="O93" s="96">
        <f t="shared" ca="1" si="320"/>
        <v>106</v>
      </c>
      <c r="P93" s="96">
        <f t="shared" ca="1" si="320"/>
        <v>119</v>
      </c>
      <c r="Q93" s="96">
        <f t="shared" ca="1" si="320"/>
        <v>132</v>
      </c>
      <c r="R93" s="96">
        <f t="shared" ca="1" si="320"/>
        <v>145</v>
      </c>
      <c r="S93" s="96">
        <f t="shared" ca="1" si="320"/>
        <v>158</v>
      </c>
      <c r="T93" s="96">
        <f t="shared" ca="1" si="320"/>
        <v>170</v>
      </c>
      <c r="U93" s="96">
        <f t="shared" ca="1" si="320"/>
        <v>183</v>
      </c>
      <c r="V93" s="96">
        <f t="shared" ca="1" si="320"/>
        <v>196</v>
      </c>
      <c r="W93" s="96">
        <f t="shared" ca="1" si="320"/>
        <v>209</v>
      </c>
      <c r="X93" s="96">
        <f t="shared" ca="1" si="320"/>
        <v>222</v>
      </c>
      <c r="Y93" s="96">
        <f t="shared" ca="1" si="320"/>
        <v>235</v>
      </c>
      <c r="Z93" s="96">
        <f t="shared" ca="1" si="320"/>
        <v>247</v>
      </c>
      <c r="AA93" s="96" t="str">
        <f t="shared" si="320"/>
        <v/>
      </c>
      <c r="AB93" s="96" t="str">
        <f t="shared" si="320"/>
        <v/>
      </c>
      <c r="AC93" s="96" t="str">
        <f t="shared" si="320"/>
        <v/>
      </c>
      <c r="AD93" s="96" t="str">
        <f t="shared" si="320"/>
        <v/>
      </c>
      <c r="AE93" s="97" t="str">
        <f t="shared" si="249"/>
        <v/>
      </c>
      <c r="AG93" s="117">
        <f t="shared" ca="1" si="283"/>
        <v>1.1689672628588406</v>
      </c>
      <c r="AI93" s="115">
        <f t="shared" ca="1" si="256"/>
        <v>2</v>
      </c>
      <c r="AJ93" s="111">
        <f t="shared" ca="1" si="268"/>
        <v>4</v>
      </c>
      <c r="AK93" s="111">
        <f t="shared" ca="1" si="269"/>
        <v>6</v>
      </c>
      <c r="AL93" s="111">
        <f t="shared" ca="1" si="270"/>
        <v>8</v>
      </c>
      <c r="AM93" s="111">
        <f t="shared" ca="1" si="271"/>
        <v>10</v>
      </c>
      <c r="AN93" s="111">
        <f t="shared" ca="1" si="272"/>
        <v>12</v>
      </c>
      <c r="AO93" s="111">
        <f t="shared" ca="1" si="273"/>
        <v>14</v>
      </c>
      <c r="AP93" s="111">
        <f t="shared" ca="1" si="274"/>
        <v>16</v>
      </c>
      <c r="AQ93" s="111">
        <f t="shared" ref="AQ93:AR93" ca="1" si="321">IF((IF(AQ$11&lt;=($AE$6*$D$6),ROUNDUP($AG93+(AP$11*$AL$6),0),""))&lt;=$C93,(IF(AQ$11&lt;=($AE$6*$D$6),ROUNDUP($AG93+(AP$11*$AL$6),0),"")),"")</f>
        <v>18</v>
      </c>
      <c r="AR93" s="111">
        <f t="shared" ca="1" si="321"/>
        <v>20</v>
      </c>
      <c r="AS93" s="111" t="str">
        <f t="shared" si="276"/>
        <v/>
      </c>
      <c r="AT93" s="111" t="str">
        <f t="shared" si="277"/>
        <v/>
      </c>
      <c r="AU93" s="111" t="str">
        <f t="shared" si="278"/>
        <v/>
      </c>
      <c r="AV93" s="111" t="str">
        <f t="shared" si="279"/>
        <v/>
      </c>
      <c r="AW93" s="113" t="str">
        <f t="shared" si="280"/>
        <v/>
      </c>
      <c r="AX93" s="66"/>
      <c r="AY93" s="117">
        <f t="shared" ca="1" si="285"/>
        <v>1.9678434896497303</v>
      </c>
      <c r="AZ93" s="66"/>
      <c r="BA93" s="115">
        <f t="shared" ca="1" si="258"/>
        <v>2</v>
      </c>
      <c r="BB93" s="111">
        <f t="shared" ref="BB93:BE93" ca="1" si="322">IF($B93&gt;=$AE$7,(IF(BB$11&lt;=$AE$7,ROUNDUP($AY93+(BA$11*($C93/$AE$7)),0),"")),(IF(BB$11&lt;=$B93,BB$11,"")))</f>
        <v>6</v>
      </c>
      <c r="BC93" s="111">
        <f t="shared" ca="1" si="322"/>
        <v>10</v>
      </c>
      <c r="BD93" s="111">
        <f t="shared" ca="1" si="322"/>
        <v>14</v>
      </c>
      <c r="BE93" s="113">
        <f t="shared" ca="1" si="322"/>
        <v>18</v>
      </c>
    </row>
    <row r="94" spans="1:57" s="26" customFormat="1" x14ac:dyDescent="0.25">
      <c r="A94" s="87" t="s">
        <v>84</v>
      </c>
      <c r="B94" s="88">
        <v>232</v>
      </c>
      <c r="C94" s="73">
        <f t="shared" si="252"/>
        <v>20</v>
      </c>
      <c r="D94" s="83">
        <f t="shared" si="260"/>
        <v>11.6</v>
      </c>
      <c r="E94" s="76">
        <f t="shared" ca="1" si="253"/>
        <v>1.8881310677271155</v>
      </c>
      <c r="F94" s="83"/>
      <c r="G94" s="95">
        <f t="shared" ca="1" si="254"/>
        <v>2</v>
      </c>
      <c r="H94" s="96">
        <f t="shared" ref="H94:AD94" ca="1" si="323">IF(H$11&lt;=$C94,ROUNDUP($E94+G$11*$D94,0),"")</f>
        <v>14</v>
      </c>
      <c r="I94" s="96">
        <f t="shared" ca="1" si="323"/>
        <v>26</v>
      </c>
      <c r="J94" s="96">
        <f t="shared" ca="1" si="323"/>
        <v>37</v>
      </c>
      <c r="K94" s="96">
        <f t="shared" ca="1" si="323"/>
        <v>49</v>
      </c>
      <c r="L94" s="96">
        <f t="shared" ca="1" si="323"/>
        <v>60</v>
      </c>
      <c r="M94" s="96">
        <f t="shared" ca="1" si="323"/>
        <v>72</v>
      </c>
      <c r="N94" s="96">
        <f t="shared" ca="1" si="323"/>
        <v>84</v>
      </c>
      <c r="O94" s="96">
        <f t="shared" ca="1" si="323"/>
        <v>95</v>
      </c>
      <c r="P94" s="96">
        <f t="shared" ca="1" si="323"/>
        <v>107</v>
      </c>
      <c r="Q94" s="96">
        <f t="shared" ca="1" si="323"/>
        <v>118</v>
      </c>
      <c r="R94" s="96">
        <f t="shared" ca="1" si="323"/>
        <v>130</v>
      </c>
      <c r="S94" s="96">
        <f t="shared" ca="1" si="323"/>
        <v>142</v>
      </c>
      <c r="T94" s="96">
        <f t="shared" ca="1" si="323"/>
        <v>153</v>
      </c>
      <c r="U94" s="96">
        <f t="shared" ca="1" si="323"/>
        <v>165</v>
      </c>
      <c r="V94" s="96">
        <f t="shared" ca="1" si="323"/>
        <v>176</v>
      </c>
      <c r="W94" s="96">
        <f t="shared" ca="1" si="323"/>
        <v>188</v>
      </c>
      <c r="X94" s="96">
        <f t="shared" ca="1" si="323"/>
        <v>200</v>
      </c>
      <c r="Y94" s="96">
        <f t="shared" ca="1" si="323"/>
        <v>211</v>
      </c>
      <c r="Z94" s="96">
        <f t="shared" ca="1" si="323"/>
        <v>223</v>
      </c>
      <c r="AA94" s="96" t="str">
        <f t="shared" si="323"/>
        <v/>
      </c>
      <c r="AB94" s="96" t="str">
        <f t="shared" si="323"/>
        <v/>
      </c>
      <c r="AC94" s="96" t="str">
        <f t="shared" si="323"/>
        <v/>
      </c>
      <c r="AD94" s="96" t="str">
        <f t="shared" si="323"/>
        <v/>
      </c>
      <c r="AE94" s="97" t="str">
        <f t="shared" si="249"/>
        <v/>
      </c>
      <c r="AG94" s="117">
        <f t="shared" ca="1" si="283"/>
        <v>0.5657412128826369</v>
      </c>
      <c r="AI94" s="115">
        <f t="shared" ca="1" si="256"/>
        <v>1</v>
      </c>
      <c r="AJ94" s="111">
        <f t="shared" ca="1" si="268"/>
        <v>3</v>
      </c>
      <c r="AK94" s="111">
        <f t="shared" ca="1" si="269"/>
        <v>5</v>
      </c>
      <c r="AL94" s="111">
        <f t="shared" ca="1" si="270"/>
        <v>7</v>
      </c>
      <c r="AM94" s="111">
        <f t="shared" ca="1" si="271"/>
        <v>9</v>
      </c>
      <c r="AN94" s="111">
        <f t="shared" ca="1" si="272"/>
        <v>11</v>
      </c>
      <c r="AO94" s="111">
        <f t="shared" ca="1" si="273"/>
        <v>13</v>
      </c>
      <c r="AP94" s="111">
        <f t="shared" ca="1" si="274"/>
        <v>15</v>
      </c>
      <c r="AQ94" s="111">
        <f t="shared" ref="AQ94:AR94" ca="1" si="324">IF((IF(AQ$11&lt;=($AE$6*$D$6),ROUNDUP($AG94+(AP$11*$AL$6),0),""))&lt;=$C94,(IF(AQ$11&lt;=($AE$6*$D$6),ROUNDUP($AG94+(AP$11*$AL$6),0),"")),"")</f>
        <v>17</v>
      </c>
      <c r="AR94" s="111">
        <f t="shared" ca="1" si="324"/>
        <v>19</v>
      </c>
      <c r="AS94" s="111" t="str">
        <f t="shared" si="276"/>
        <v/>
      </c>
      <c r="AT94" s="111" t="str">
        <f t="shared" si="277"/>
        <v/>
      </c>
      <c r="AU94" s="111" t="str">
        <f t="shared" si="278"/>
        <v/>
      </c>
      <c r="AV94" s="111" t="str">
        <f t="shared" si="279"/>
        <v/>
      </c>
      <c r="AW94" s="113" t="str">
        <f t="shared" si="280"/>
        <v/>
      </c>
      <c r="AX94" s="66"/>
      <c r="AY94" s="117">
        <f t="shared" ca="1" si="285"/>
        <v>0.59478487748852205</v>
      </c>
      <c r="AZ94" s="66"/>
      <c r="BA94" s="115">
        <f t="shared" ca="1" si="258"/>
        <v>1</v>
      </c>
      <c r="BB94" s="111">
        <f t="shared" ref="BB94:BE94" ca="1" si="325">IF($B94&gt;=$AE$7,(IF(BB$11&lt;=$AE$7,ROUNDUP($AY94+(BA$11*($C94/$AE$7)),0),"")),(IF(BB$11&lt;=$B94,BB$11,"")))</f>
        <v>5</v>
      </c>
      <c r="BC94" s="111">
        <f t="shared" ca="1" si="325"/>
        <v>9</v>
      </c>
      <c r="BD94" s="111">
        <f t="shared" ca="1" si="325"/>
        <v>13</v>
      </c>
      <c r="BE94" s="113">
        <f t="shared" ca="1" si="325"/>
        <v>17</v>
      </c>
    </row>
    <row r="95" spans="1:57" s="26" customFormat="1" x14ac:dyDescent="0.25">
      <c r="A95" s="87" t="s">
        <v>85</v>
      </c>
      <c r="B95" s="88">
        <v>167</v>
      </c>
      <c r="C95" s="73">
        <f t="shared" si="252"/>
        <v>20</v>
      </c>
      <c r="D95" s="83">
        <f t="shared" si="260"/>
        <v>8.35</v>
      </c>
      <c r="E95" s="76">
        <f t="shared" ca="1" si="253"/>
        <v>2.2616736677289895</v>
      </c>
      <c r="F95" s="83"/>
      <c r="G95" s="95">
        <f t="shared" ca="1" si="254"/>
        <v>3</v>
      </c>
      <c r="H95" s="96">
        <f t="shared" ref="H95:AD95" ca="1" si="326">IF(H$11&lt;=$C95,ROUNDUP($E95+G$11*$D95,0),"")</f>
        <v>11</v>
      </c>
      <c r="I95" s="96">
        <f t="shared" ca="1" si="326"/>
        <v>19</v>
      </c>
      <c r="J95" s="96">
        <f t="shared" ca="1" si="326"/>
        <v>28</v>
      </c>
      <c r="K95" s="96">
        <f t="shared" ca="1" si="326"/>
        <v>36</v>
      </c>
      <c r="L95" s="96">
        <f t="shared" ca="1" si="326"/>
        <v>45</v>
      </c>
      <c r="M95" s="96">
        <f t="shared" ca="1" si="326"/>
        <v>53</v>
      </c>
      <c r="N95" s="96">
        <f t="shared" ca="1" si="326"/>
        <v>61</v>
      </c>
      <c r="O95" s="96">
        <f t="shared" ca="1" si="326"/>
        <v>70</v>
      </c>
      <c r="P95" s="96">
        <f t="shared" ca="1" si="326"/>
        <v>78</v>
      </c>
      <c r="Q95" s="96">
        <f t="shared" ca="1" si="326"/>
        <v>86</v>
      </c>
      <c r="R95" s="96">
        <f t="shared" ca="1" si="326"/>
        <v>95</v>
      </c>
      <c r="S95" s="96">
        <f t="shared" ca="1" si="326"/>
        <v>103</v>
      </c>
      <c r="T95" s="96">
        <f t="shared" ca="1" si="326"/>
        <v>111</v>
      </c>
      <c r="U95" s="96">
        <f t="shared" ca="1" si="326"/>
        <v>120</v>
      </c>
      <c r="V95" s="96">
        <f t="shared" ca="1" si="326"/>
        <v>128</v>
      </c>
      <c r="W95" s="96">
        <f t="shared" ca="1" si="326"/>
        <v>136</v>
      </c>
      <c r="X95" s="96">
        <f t="shared" ca="1" si="326"/>
        <v>145</v>
      </c>
      <c r="Y95" s="96">
        <f t="shared" ca="1" si="326"/>
        <v>153</v>
      </c>
      <c r="Z95" s="96">
        <f t="shared" ca="1" si="326"/>
        <v>161</v>
      </c>
      <c r="AA95" s="96" t="str">
        <f t="shared" si="326"/>
        <v/>
      </c>
      <c r="AB95" s="96" t="str">
        <f t="shared" si="326"/>
        <v/>
      </c>
      <c r="AC95" s="96" t="str">
        <f t="shared" si="326"/>
        <v/>
      </c>
      <c r="AD95" s="96" t="str">
        <f t="shared" si="326"/>
        <v/>
      </c>
      <c r="AE95" s="97" t="str">
        <f t="shared" si="249"/>
        <v/>
      </c>
      <c r="AG95" s="117">
        <f t="shared" ca="1" si="283"/>
        <v>0.45078987143379945</v>
      </c>
      <c r="AI95" s="115">
        <f t="shared" ca="1" si="256"/>
        <v>1</v>
      </c>
      <c r="AJ95" s="111">
        <f t="shared" ca="1" si="268"/>
        <v>3</v>
      </c>
      <c r="AK95" s="111">
        <f t="shared" ca="1" si="269"/>
        <v>5</v>
      </c>
      <c r="AL95" s="111">
        <f t="shared" ca="1" si="270"/>
        <v>7</v>
      </c>
      <c r="AM95" s="111">
        <f t="shared" ca="1" si="271"/>
        <v>9</v>
      </c>
      <c r="AN95" s="111">
        <f t="shared" ca="1" si="272"/>
        <v>11</v>
      </c>
      <c r="AO95" s="111">
        <f t="shared" ca="1" si="273"/>
        <v>13</v>
      </c>
      <c r="AP95" s="111">
        <f t="shared" ca="1" si="274"/>
        <v>15</v>
      </c>
      <c r="AQ95" s="111">
        <f t="shared" ref="AQ95:AR95" ca="1" si="327">IF((IF(AQ$11&lt;=($AE$6*$D$6),ROUNDUP($AG95+(AP$11*$AL$6),0),""))&lt;=$C95,(IF(AQ$11&lt;=($AE$6*$D$6),ROUNDUP($AG95+(AP$11*$AL$6),0),"")),"")</f>
        <v>17</v>
      </c>
      <c r="AR95" s="111">
        <f t="shared" ca="1" si="327"/>
        <v>19</v>
      </c>
      <c r="AS95" s="111" t="str">
        <f t="shared" si="276"/>
        <v/>
      </c>
      <c r="AT95" s="111" t="str">
        <f t="shared" si="277"/>
        <v/>
      </c>
      <c r="AU95" s="111" t="str">
        <f t="shared" si="278"/>
        <v/>
      </c>
      <c r="AV95" s="111" t="str">
        <f t="shared" si="279"/>
        <v/>
      </c>
      <c r="AW95" s="113" t="str">
        <f t="shared" si="280"/>
        <v/>
      </c>
      <c r="AX95" s="66"/>
      <c r="AY95" s="117">
        <f t="shared" ca="1" si="285"/>
        <v>9.6058456476200149E-2</v>
      </c>
      <c r="AZ95" s="66"/>
      <c r="BA95" s="115">
        <f t="shared" ca="1" si="258"/>
        <v>1</v>
      </c>
      <c r="BB95" s="111">
        <f t="shared" ref="BB95:BE95" ca="1" si="328">IF($B95&gt;=$AE$7,(IF(BB$11&lt;=$AE$7,ROUNDUP($AY95+(BA$11*($C95/$AE$7)),0),"")),(IF(BB$11&lt;=$B95,BB$11,"")))</f>
        <v>5</v>
      </c>
      <c r="BC95" s="111">
        <f t="shared" ca="1" si="328"/>
        <v>9</v>
      </c>
      <c r="BD95" s="111">
        <f t="shared" ca="1" si="328"/>
        <v>13</v>
      </c>
      <c r="BE95" s="113">
        <f t="shared" ca="1" si="328"/>
        <v>17</v>
      </c>
    </row>
    <row r="96" spans="1:57" s="26" customFormat="1" x14ac:dyDescent="0.25">
      <c r="A96" s="87" t="s">
        <v>86</v>
      </c>
      <c r="B96" s="88">
        <v>320</v>
      </c>
      <c r="C96" s="73">
        <f t="shared" si="252"/>
        <v>20</v>
      </c>
      <c r="D96" s="83">
        <f t="shared" si="260"/>
        <v>16</v>
      </c>
      <c r="E96" s="76">
        <f t="shared" ca="1" si="253"/>
        <v>0.77721299907084962</v>
      </c>
      <c r="F96" s="83"/>
      <c r="G96" s="95">
        <f t="shared" ca="1" si="254"/>
        <v>1</v>
      </c>
      <c r="H96" s="96">
        <f t="shared" ref="H96:AD96" ca="1" si="329">IF(H$11&lt;=$C96,ROUNDUP($E96+G$11*$D96,0),"")</f>
        <v>17</v>
      </c>
      <c r="I96" s="96">
        <f t="shared" ca="1" si="329"/>
        <v>33</v>
      </c>
      <c r="J96" s="96">
        <f t="shared" ca="1" si="329"/>
        <v>49</v>
      </c>
      <c r="K96" s="96">
        <f t="shared" ca="1" si="329"/>
        <v>65</v>
      </c>
      <c r="L96" s="96">
        <f t="shared" ca="1" si="329"/>
        <v>81</v>
      </c>
      <c r="M96" s="96">
        <f t="shared" ca="1" si="329"/>
        <v>97</v>
      </c>
      <c r="N96" s="96">
        <f t="shared" ca="1" si="329"/>
        <v>113</v>
      </c>
      <c r="O96" s="96">
        <f t="shared" ca="1" si="329"/>
        <v>129</v>
      </c>
      <c r="P96" s="96">
        <f t="shared" ca="1" si="329"/>
        <v>145</v>
      </c>
      <c r="Q96" s="96">
        <f t="shared" ca="1" si="329"/>
        <v>161</v>
      </c>
      <c r="R96" s="96">
        <f t="shared" ca="1" si="329"/>
        <v>177</v>
      </c>
      <c r="S96" s="96">
        <f t="shared" ca="1" si="329"/>
        <v>193</v>
      </c>
      <c r="T96" s="96">
        <f t="shared" ca="1" si="329"/>
        <v>209</v>
      </c>
      <c r="U96" s="96">
        <f t="shared" ca="1" si="329"/>
        <v>225</v>
      </c>
      <c r="V96" s="96">
        <f t="shared" ca="1" si="329"/>
        <v>241</v>
      </c>
      <c r="W96" s="96">
        <f t="shared" ca="1" si="329"/>
        <v>257</v>
      </c>
      <c r="X96" s="96">
        <f t="shared" ca="1" si="329"/>
        <v>273</v>
      </c>
      <c r="Y96" s="96">
        <f t="shared" ca="1" si="329"/>
        <v>289</v>
      </c>
      <c r="Z96" s="96">
        <f t="shared" ca="1" si="329"/>
        <v>305</v>
      </c>
      <c r="AA96" s="96" t="str">
        <f t="shared" si="329"/>
        <v/>
      </c>
      <c r="AB96" s="96" t="str">
        <f t="shared" si="329"/>
        <v/>
      </c>
      <c r="AC96" s="96" t="str">
        <f t="shared" si="329"/>
        <v/>
      </c>
      <c r="AD96" s="96" t="str">
        <f t="shared" si="329"/>
        <v/>
      </c>
      <c r="AE96" s="97" t="str">
        <f t="shared" si="249"/>
        <v/>
      </c>
      <c r="AG96" s="117">
        <f t="shared" ca="1" si="283"/>
        <v>0.51784619548509125</v>
      </c>
      <c r="AI96" s="115">
        <f t="shared" ca="1" si="256"/>
        <v>1</v>
      </c>
      <c r="AJ96" s="111">
        <f t="shared" ca="1" si="268"/>
        <v>3</v>
      </c>
      <c r="AK96" s="111">
        <f t="shared" ca="1" si="269"/>
        <v>5</v>
      </c>
      <c r="AL96" s="111">
        <f t="shared" ca="1" si="270"/>
        <v>7</v>
      </c>
      <c r="AM96" s="111">
        <f t="shared" ca="1" si="271"/>
        <v>9</v>
      </c>
      <c r="AN96" s="111">
        <f t="shared" ca="1" si="272"/>
        <v>11</v>
      </c>
      <c r="AO96" s="111">
        <f t="shared" ca="1" si="273"/>
        <v>13</v>
      </c>
      <c r="AP96" s="111">
        <f t="shared" ca="1" si="274"/>
        <v>15</v>
      </c>
      <c r="AQ96" s="111">
        <f t="shared" ref="AQ96:AR96" ca="1" si="330">IF((IF(AQ$11&lt;=($AE$6*$D$6),ROUNDUP($AG96+(AP$11*$AL$6),0),""))&lt;=$C96,(IF(AQ$11&lt;=($AE$6*$D$6),ROUNDUP($AG96+(AP$11*$AL$6),0),"")),"")</f>
        <v>17</v>
      </c>
      <c r="AR96" s="111">
        <f t="shared" ca="1" si="330"/>
        <v>19</v>
      </c>
      <c r="AS96" s="111" t="str">
        <f t="shared" si="276"/>
        <v/>
      </c>
      <c r="AT96" s="111" t="str">
        <f t="shared" si="277"/>
        <v/>
      </c>
      <c r="AU96" s="111" t="str">
        <f t="shared" si="278"/>
        <v/>
      </c>
      <c r="AV96" s="111" t="str">
        <f t="shared" si="279"/>
        <v/>
      </c>
      <c r="AW96" s="113" t="str">
        <f t="shared" si="280"/>
        <v/>
      </c>
      <c r="AX96" s="66"/>
      <c r="AY96" s="117">
        <f t="shared" ca="1" si="285"/>
        <v>1.4849348758798513</v>
      </c>
      <c r="AZ96" s="66"/>
      <c r="BA96" s="115">
        <f t="shared" ca="1" si="258"/>
        <v>2</v>
      </c>
      <c r="BB96" s="111">
        <f t="shared" ref="BB96:BE96" ca="1" si="331">IF($B96&gt;=$AE$7,(IF(BB$11&lt;=$AE$7,ROUNDUP($AY96+(BA$11*($C96/$AE$7)),0),"")),(IF(BB$11&lt;=$B96,BB$11,"")))</f>
        <v>6</v>
      </c>
      <c r="BC96" s="111">
        <f t="shared" ca="1" si="331"/>
        <v>10</v>
      </c>
      <c r="BD96" s="111">
        <f t="shared" ca="1" si="331"/>
        <v>14</v>
      </c>
      <c r="BE96" s="113">
        <f t="shared" ca="1" si="331"/>
        <v>18</v>
      </c>
    </row>
    <row r="97" spans="1:57" s="26" customFormat="1" x14ac:dyDescent="0.25">
      <c r="A97" s="87" t="s">
        <v>87</v>
      </c>
      <c r="B97" s="88">
        <v>175</v>
      </c>
      <c r="C97" s="73">
        <f t="shared" si="252"/>
        <v>20</v>
      </c>
      <c r="D97" s="83">
        <f t="shared" si="260"/>
        <v>8.75</v>
      </c>
      <c r="E97" s="76">
        <f t="shared" ca="1" si="253"/>
        <v>5.2888180423950999</v>
      </c>
      <c r="F97" s="83"/>
      <c r="G97" s="95">
        <f t="shared" ca="1" si="254"/>
        <v>6</v>
      </c>
      <c r="H97" s="96">
        <f t="shared" ref="H97:AD97" ca="1" si="332">IF(H$11&lt;=$C97,ROUNDUP($E97+G$11*$D97,0),"")</f>
        <v>15</v>
      </c>
      <c r="I97" s="96">
        <f t="shared" ca="1" si="332"/>
        <v>23</v>
      </c>
      <c r="J97" s="96">
        <f t="shared" ca="1" si="332"/>
        <v>32</v>
      </c>
      <c r="K97" s="96">
        <f t="shared" ca="1" si="332"/>
        <v>41</v>
      </c>
      <c r="L97" s="96">
        <f t="shared" ca="1" si="332"/>
        <v>50</v>
      </c>
      <c r="M97" s="96">
        <f t="shared" ca="1" si="332"/>
        <v>58</v>
      </c>
      <c r="N97" s="96">
        <f t="shared" ca="1" si="332"/>
        <v>67</v>
      </c>
      <c r="O97" s="96">
        <f t="shared" ca="1" si="332"/>
        <v>76</v>
      </c>
      <c r="P97" s="96">
        <f t="shared" ca="1" si="332"/>
        <v>85</v>
      </c>
      <c r="Q97" s="96">
        <f t="shared" ca="1" si="332"/>
        <v>93</v>
      </c>
      <c r="R97" s="96">
        <f t="shared" ca="1" si="332"/>
        <v>102</v>
      </c>
      <c r="S97" s="96">
        <f t="shared" ca="1" si="332"/>
        <v>111</v>
      </c>
      <c r="T97" s="96">
        <f t="shared" ca="1" si="332"/>
        <v>120</v>
      </c>
      <c r="U97" s="96">
        <f t="shared" ca="1" si="332"/>
        <v>128</v>
      </c>
      <c r="V97" s="96">
        <f t="shared" ca="1" si="332"/>
        <v>137</v>
      </c>
      <c r="W97" s="96">
        <f t="shared" ca="1" si="332"/>
        <v>146</v>
      </c>
      <c r="X97" s="96">
        <f t="shared" ca="1" si="332"/>
        <v>155</v>
      </c>
      <c r="Y97" s="96">
        <f t="shared" ca="1" si="332"/>
        <v>163</v>
      </c>
      <c r="Z97" s="96">
        <f t="shared" ca="1" si="332"/>
        <v>172</v>
      </c>
      <c r="AA97" s="96" t="str">
        <f t="shared" si="332"/>
        <v/>
      </c>
      <c r="AB97" s="96" t="str">
        <f t="shared" si="332"/>
        <v/>
      </c>
      <c r="AC97" s="96" t="str">
        <f t="shared" si="332"/>
        <v/>
      </c>
      <c r="AD97" s="96" t="str">
        <f t="shared" si="332"/>
        <v/>
      </c>
      <c r="AE97" s="97" t="str">
        <f t="shared" si="249"/>
        <v/>
      </c>
      <c r="AG97" s="117">
        <f t="shared" ca="1" si="283"/>
        <v>0.20616942566891017</v>
      </c>
      <c r="AI97" s="115">
        <f t="shared" ca="1" si="256"/>
        <v>1</v>
      </c>
      <c r="AJ97" s="111">
        <f t="shared" ca="1" si="268"/>
        <v>3</v>
      </c>
      <c r="AK97" s="111">
        <f t="shared" ca="1" si="269"/>
        <v>5</v>
      </c>
      <c r="AL97" s="111">
        <f t="shared" ca="1" si="270"/>
        <v>7</v>
      </c>
      <c r="AM97" s="111">
        <f t="shared" ca="1" si="271"/>
        <v>9</v>
      </c>
      <c r="AN97" s="111">
        <f t="shared" ca="1" si="272"/>
        <v>11</v>
      </c>
      <c r="AO97" s="111">
        <f t="shared" ca="1" si="273"/>
        <v>13</v>
      </c>
      <c r="AP97" s="111">
        <f t="shared" ca="1" si="274"/>
        <v>15</v>
      </c>
      <c r="AQ97" s="111">
        <f t="shared" ref="AQ97:AR97" ca="1" si="333">IF((IF(AQ$11&lt;=($AE$6*$D$6),ROUNDUP($AG97+(AP$11*$AL$6),0),""))&lt;=$C97,(IF(AQ$11&lt;=($AE$6*$D$6),ROUNDUP($AG97+(AP$11*$AL$6),0),"")),"")</f>
        <v>17</v>
      </c>
      <c r="AR97" s="111">
        <f t="shared" ca="1" si="333"/>
        <v>19</v>
      </c>
      <c r="AS97" s="111" t="str">
        <f t="shared" si="276"/>
        <v/>
      </c>
      <c r="AT97" s="111" t="str">
        <f t="shared" si="277"/>
        <v/>
      </c>
      <c r="AU97" s="111" t="str">
        <f t="shared" si="278"/>
        <v/>
      </c>
      <c r="AV97" s="111" t="str">
        <f t="shared" si="279"/>
        <v/>
      </c>
      <c r="AW97" s="113" t="str">
        <f t="shared" si="280"/>
        <v/>
      </c>
      <c r="AX97" s="66"/>
      <c r="AY97" s="117">
        <f t="shared" ca="1" si="285"/>
        <v>0.34422831805764265</v>
      </c>
      <c r="AZ97" s="66"/>
      <c r="BA97" s="115">
        <f t="shared" ca="1" si="258"/>
        <v>1</v>
      </c>
      <c r="BB97" s="111">
        <f t="shared" ref="BB97:BE97" ca="1" si="334">IF($B97&gt;=$AE$7,(IF(BB$11&lt;=$AE$7,ROUNDUP($AY97+(BA$11*($C97/$AE$7)),0),"")),(IF(BB$11&lt;=$B97,BB$11,"")))</f>
        <v>5</v>
      </c>
      <c r="BC97" s="111">
        <f t="shared" ca="1" si="334"/>
        <v>9</v>
      </c>
      <c r="BD97" s="111">
        <f t="shared" ca="1" si="334"/>
        <v>13</v>
      </c>
      <c r="BE97" s="113">
        <f t="shared" ca="1" si="334"/>
        <v>17</v>
      </c>
    </row>
    <row r="98" spans="1:57" s="26" customFormat="1" x14ac:dyDescent="0.25">
      <c r="A98" s="87" t="s">
        <v>88</v>
      </c>
      <c r="B98" s="88">
        <v>118</v>
      </c>
      <c r="C98" s="73">
        <f t="shared" si="252"/>
        <v>20</v>
      </c>
      <c r="D98" s="83">
        <f t="shared" si="260"/>
        <v>5.9</v>
      </c>
      <c r="E98" s="76">
        <f t="shared" ca="1" si="253"/>
        <v>5.5351466613476727</v>
      </c>
      <c r="F98" s="83"/>
      <c r="G98" s="95">
        <f t="shared" ca="1" si="254"/>
        <v>6</v>
      </c>
      <c r="H98" s="96">
        <f t="shared" ref="H98:AD98" ca="1" si="335">IF(H$11&lt;=$C98,ROUNDUP($E98+G$11*$D98,0),"")</f>
        <v>12</v>
      </c>
      <c r="I98" s="96">
        <f t="shared" ca="1" si="335"/>
        <v>18</v>
      </c>
      <c r="J98" s="96">
        <f t="shared" ca="1" si="335"/>
        <v>24</v>
      </c>
      <c r="K98" s="96">
        <f t="shared" ca="1" si="335"/>
        <v>30</v>
      </c>
      <c r="L98" s="96">
        <f t="shared" ca="1" si="335"/>
        <v>36</v>
      </c>
      <c r="M98" s="96">
        <f t="shared" ca="1" si="335"/>
        <v>41</v>
      </c>
      <c r="N98" s="96">
        <f t="shared" ca="1" si="335"/>
        <v>47</v>
      </c>
      <c r="O98" s="96">
        <f t="shared" ca="1" si="335"/>
        <v>53</v>
      </c>
      <c r="P98" s="96">
        <f t="shared" ca="1" si="335"/>
        <v>59</v>
      </c>
      <c r="Q98" s="96">
        <f t="shared" ca="1" si="335"/>
        <v>65</v>
      </c>
      <c r="R98" s="96">
        <f t="shared" ca="1" si="335"/>
        <v>71</v>
      </c>
      <c r="S98" s="96">
        <f t="shared" ca="1" si="335"/>
        <v>77</v>
      </c>
      <c r="T98" s="96">
        <f t="shared" ca="1" si="335"/>
        <v>83</v>
      </c>
      <c r="U98" s="96">
        <f t="shared" ca="1" si="335"/>
        <v>89</v>
      </c>
      <c r="V98" s="96">
        <f t="shared" ca="1" si="335"/>
        <v>95</v>
      </c>
      <c r="W98" s="96">
        <f t="shared" ca="1" si="335"/>
        <v>100</v>
      </c>
      <c r="X98" s="96">
        <f t="shared" ca="1" si="335"/>
        <v>106</v>
      </c>
      <c r="Y98" s="96">
        <f t="shared" ca="1" si="335"/>
        <v>112</v>
      </c>
      <c r="Z98" s="96">
        <f t="shared" ca="1" si="335"/>
        <v>118</v>
      </c>
      <c r="AA98" s="96" t="str">
        <f t="shared" si="335"/>
        <v/>
      </c>
      <c r="AB98" s="96" t="str">
        <f t="shared" si="335"/>
        <v/>
      </c>
      <c r="AC98" s="96" t="str">
        <f t="shared" si="335"/>
        <v/>
      </c>
      <c r="AD98" s="96" t="str">
        <f t="shared" si="335"/>
        <v/>
      </c>
      <c r="AE98" s="97" t="str">
        <f t="shared" si="249"/>
        <v/>
      </c>
      <c r="AG98" s="117">
        <f t="shared" ca="1" si="283"/>
        <v>0.20532512196225849</v>
      </c>
      <c r="AI98" s="115">
        <f t="shared" ca="1" si="256"/>
        <v>1</v>
      </c>
      <c r="AJ98" s="111">
        <f t="shared" ca="1" si="268"/>
        <v>3</v>
      </c>
      <c r="AK98" s="111">
        <f t="shared" ca="1" si="269"/>
        <v>5</v>
      </c>
      <c r="AL98" s="111">
        <f t="shared" ca="1" si="270"/>
        <v>7</v>
      </c>
      <c r="AM98" s="111">
        <f t="shared" ca="1" si="271"/>
        <v>9</v>
      </c>
      <c r="AN98" s="111">
        <f t="shared" ca="1" si="272"/>
        <v>11</v>
      </c>
      <c r="AO98" s="111">
        <f t="shared" ca="1" si="273"/>
        <v>13</v>
      </c>
      <c r="AP98" s="111">
        <f t="shared" ca="1" si="274"/>
        <v>15</v>
      </c>
      <c r="AQ98" s="111">
        <f t="shared" ref="AQ98:AR98" ca="1" si="336">IF((IF(AQ$11&lt;=($AE$6*$D$6),ROUNDUP($AG98+(AP$11*$AL$6),0),""))&lt;=$C98,(IF(AQ$11&lt;=($AE$6*$D$6),ROUNDUP($AG98+(AP$11*$AL$6),0),"")),"")</f>
        <v>17</v>
      </c>
      <c r="AR98" s="111">
        <f t="shared" ca="1" si="336"/>
        <v>19</v>
      </c>
      <c r="AS98" s="111" t="str">
        <f t="shared" si="276"/>
        <v/>
      </c>
      <c r="AT98" s="111" t="str">
        <f t="shared" si="277"/>
        <v/>
      </c>
      <c r="AU98" s="111" t="str">
        <f t="shared" si="278"/>
        <v/>
      </c>
      <c r="AV98" s="111" t="str">
        <f t="shared" si="279"/>
        <v/>
      </c>
      <c r="AW98" s="113" t="str">
        <f t="shared" si="280"/>
        <v/>
      </c>
      <c r="AX98" s="66"/>
      <c r="AY98" s="117">
        <f t="shared" ca="1" si="285"/>
        <v>3.0444229752825849</v>
      </c>
      <c r="AZ98" s="66"/>
      <c r="BA98" s="115">
        <f t="shared" ca="1" si="258"/>
        <v>4</v>
      </c>
      <c r="BB98" s="111">
        <f t="shared" ref="BB98:BE98" ca="1" si="337">IF($B98&gt;=$AE$7,(IF(BB$11&lt;=$AE$7,ROUNDUP($AY98+(BA$11*($C98/$AE$7)),0),"")),(IF(BB$11&lt;=$B98,BB$11,"")))</f>
        <v>8</v>
      </c>
      <c r="BC98" s="111">
        <f t="shared" ca="1" si="337"/>
        <v>12</v>
      </c>
      <c r="BD98" s="111">
        <f t="shared" ca="1" si="337"/>
        <v>16</v>
      </c>
      <c r="BE98" s="113">
        <f t="shared" ca="1" si="337"/>
        <v>20</v>
      </c>
    </row>
    <row r="99" spans="1:57" s="26" customFormat="1" x14ac:dyDescent="0.25">
      <c r="A99" s="87" t="s">
        <v>89</v>
      </c>
      <c r="B99" s="88">
        <v>284</v>
      </c>
      <c r="C99" s="73">
        <f t="shared" si="252"/>
        <v>20</v>
      </c>
      <c r="D99" s="83">
        <f t="shared" si="260"/>
        <v>14.2</v>
      </c>
      <c r="E99" s="76">
        <f t="shared" ca="1" si="253"/>
        <v>9.4483019006331812</v>
      </c>
      <c r="F99" s="83"/>
      <c r="G99" s="95">
        <f t="shared" ca="1" si="254"/>
        <v>10</v>
      </c>
      <c r="H99" s="96">
        <f t="shared" ref="H99:AD99" ca="1" si="338">IF(H$11&lt;=$C99,ROUNDUP($E99+G$11*$D99,0),"")</f>
        <v>24</v>
      </c>
      <c r="I99" s="96">
        <f t="shared" ca="1" si="338"/>
        <v>38</v>
      </c>
      <c r="J99" s="96">
        <f t="shared" ca="1" si="338"/>
        <v>53</v>
      </c>
      <c r="K99" s="96">
        <f t="shared" ca="1" si="338"/>
        <v>67</v>
      </c>
      <c r="L99" s="96">
        <f t="shared" ca="1" si="338"/>
        <v>81</v>
      </c>
      <c r="M99" s="96">
        <f t="shared" ca="1" si="338"/>
        <v>95</v>
      </c>
      <c r="N99" s="96">
        <f t="shared" ca="1" si="338"/>
        <v>109</v>
      </c>
      <c r="O99" s="96">
        <f t="shared" ca="1" si="338"/>
        <v>124</v>
      </c>
      <c r="P99" s="96">
        <f t="shared" ca="1" si="338"/>
        <v>138</v>
      </c>
      <c r="Q99" s="96">
        <f t="shared" ca="1" si="338"/>
        <v>152</v>
      </c>
      <c r="R99" s="96">
        <f t="shared" ca="1" si="338"/>
        <v>166</v>
      </c>
      <c r="S99" s="96">
        <f t="shared" ca="1" si="338"/>
        <v>180</v>
      </c>
      <c r="T99" s="96">
        <f t="shared" ca="1" si="338"/>
        <v>195</v>
      </c>
      <c r="U99" s="96">
        <f t="shared" ca="1" si="338"/>
        <v>209</v>
      </c>
      <c r="V99" s="96">
        <f t="shared" ca="1" si="338"/>
        <v>223</v>
      </c>
      <c r="W99" s="96">
        <f t="shared" ca="1" si="338"/>
        <v>237</v>
      </c>
      <c r="X99" s="96">
        <f t="shared" ca="1" si="338"/>
        <v>251</v>
      </c>
      <c r="Y99" s="96">
        <f t="shared" ca="1" si="338"/>
        <v>266</v>
      </c>
      <c r="Z99" s="96">
        <f t="shared" ca="1" si="338"/>
        <v>280</v>
      </c>
      <c r="AA99" s="96" t="str">
        <f t="shared" si="338"/>
        <v/>
      </c>
      <c r="AB99" s="96" t="str">
        <f t="shared" si="338"/>
        <v/>
      </c>
      <c r="AC99" s="96" t="str">
        <f t="shared" si="338"/>
        <v/>
      </c>
      <c r="AD99" s="96" t="str">
        <f t="shared" si="338"/>
        <v/>
      </c>
      <c r="AE99" s="97" t="str">
        <f t="shared" si="249"/>
        <v/>
      </c>
      <c r="AG99" s="117">
        <f t="shared" ca="1" si="283"/>
        <v>1.4888630347660572</v>
      </c>
      <c r="AI99" s="115">
        <f t="shared" ca="1" si="256"/>
        <v>2</v>
      </c>
      <c r="AJ99" s="111">
        <f t="shared" ca="1" si="268"/>
        <v>4</v>
      </c>
      <c r="AK99" s="111">
        <f t="shared" ca="1" si="269"/>
        <v>6</v>
      </c>
      <c r="AL99" s="111">
        <f t="shared" ca="1" si="270"/>
        <v>8</v>
      </c>
      <c r="AM99" s="111">
        <f t="shared" ca="1" si="271"/>
        <v>10</v>
      </c>
      <c r="AN99" s="111">
        <f t="shared" ca="1" si="272"/>
        <v>12</v>
      </c>
      <c r="AO99" s="111">
        <f t="shared" ca="1" si="273"/>
        <v>14</v>
      </c>
      <c r="AP99" s="111">
        <f t="shared" ca="1" si="274"/>
        <v>16</v>
      </c>
      <c r="AQ99" s="111">
        <f t="shared" ref="AQ99:AR99" ca="1" si="339">IF((IF(AQ$11&lt;=($AE$6*$D$6),ROUNDUP($AG99+(AP$11*$AL$6),0),""))&lt;=$C99,(IF(AQ$11&lt;=($AE$6*$D$6),ROUNDUP($AG99+(AP$11*$AL$6),0),"")),"")</f>
        <v>18</v>
      </c>
      <c r="AR99" s="111">
        <f t="shared" ca="1" si="339"/>
        <v>20</v>
      </c>
      <c r="AS99" s="111" t="str">
        <f t="shared" si="276"/>
        <v/>
      </c>
      <c r="AT99" s="111" t="str">
        <f t="shared" si="277"/>
        <v/>
      </c>
      <c r="AU99" s="111" t="str">
        <f t="shared" si="278"/>
        <v/>
      </c>
      <c r="AV99" s="111" t="str">
        <f t="shared" si="279"/>
        <v/>
      </c>
      <c r="AW99" s="113" t="str">
        <f t="shared" si="280"/>
        <v/>
      </c>
      <c r="AX99" s="66"/>
      <c r="AY99" s="117">
        <f t="shared" ca="1" si="285"/>
        <v>1.4295543034293217</v>
      </c>
      <c r="AZ99" s="66"/>
      <c r="BA99" s="115">
        <f t="shared" ca="1" si="258"/>
        <v>2</v>
      </c>
      <c r="BB99" s="111">
        <f t="shared" ref="BB99:BE99" ca="1" si="340">IF($B99&gt;=$AE$7,(IF(BB$11&lt;=$AE$7,ROUNDUP($AY99+(BA$11*($C99/$AE$7)),0),"")),(IF(BB$11&lt;=$B99,BB$11,"")))</f>
        <v>6</v>
      </c>
      <c r="BC99" s="111">
        <f t="shared" ca="1" si="340"/>
        <v>10</v>
      </c>
      <c r="BD99" s="111">
        <f t="shared" ca="1" si="340"/>
        <v>14</v>
      </c>
      <c r="BE99" s="113">
        <f t="shared" ca="1" si="340"/>
        <v>18</v>
      </c>
    </row>
    <row r="100" spans="1:57" s="26" customFormat="1" x14ac:dyDescent="0.25">
      <c r="A100" s="87" t="s">
        <v>90</v>
      </c>
      <c r="B100" s="88">
        <v>77</v>
      </c>
      <c r="C100" s="73">
        <f t="shared" si="252"/>
        <v>20</v>
      </c>
      <c r="D100" s="83">
        <f t="shared" si="260"/>
        <v>3.85</v>
      </c>
      <c r="E100" s="76">
        <f t="shared" ca="1" si="253"/>
        <v>5.8687941931980743E-2</v>
      </c>
      <c r="F100" s="83"/>
      <c r="G100" s="95">
        <f t="shared" ca="1" si="254"/>
        <v>1</v>
      </c>
      <c r="H100" s="96">
        <f t="shared" ref="H100:AD100" ca="1" si="341">IF(H$11&lt;=$C100,ROUNDUP($E100+G$11*$D100,0),"")</f>
        <v>4</v>
      </c>
      <c r="I100" s="96">
        <f t="shared" ca="1" si="341"/>
        <v>8</v>
      </c>
      <c r="J100" s="96">
        <f t="shared" ca="1" si="341"/>
        <v>12</v>
      </c>
      <c r="K100" s="96">
        <f t="shared" ca="1" si="341"/>
        <v>16</v>
      </c>
      <c r="L100" s="96">
        <f t="shared" ca="1" si="341"/>
        <v>20</v>
      </c>
      <c r="M100" s="96">
        <f t="shared" ca="1" si="341"/>
        <v>24</v>
      </c>
      <c r="N100" s="96">
        <f t="shared" ca="1" si="341"/>
        <v>28</v>
      </c>
      <c r="O100" s="96">
        <f t="shared" ca="1" si="341"/>
        <v>31</v>
      </c>
      <c r="P100" s="96">
        <f t="shared" ca="1" si="341"/>
        <v>35</v>
      </c>
      <c r="Q100" s="96">
        <f t="shared" ca="1" si="341"/>
        <v>39</v>
      </c>
      <c r="R100" s="96">
        <f t="shared" ca="1" si="341"/>
        <v>43</v>
      </c>
      <c r="S100" s="96">
        <f t="shared" ca="1" si="341"/>
        <v>47</v>
      </c>
      <c r="T100" s="96">
        <f t="shared" ca="1" si="341"/>
        <v>51</v>
      </c>
      <c r="U100" s="96">
        <f t="shared" ca="1" si="341"/>
        <v>54</v>
      </c>
      <c r="V100" s="96">
        <f t="shared" ca="1" si="341"/>
        <v>58</v>
      </c>
      <c r="W100" s="96">
        <f t="shared" ca="1" si="341"/>
        <v>62</v>
      </c>
      <c r="X100" s="96">
        <f t="shared" ca="1" si="341"/>
        <v>66</v>
      </c>
      <c r="Y100" s="96">
        <f t="shared" ca="1" si="341"/>
        <v>70</v>
      </c>
      <c r="Z100" s="96">
        <f t="shared" ca="1" si="341"/>
        <v>74</v>
      </c>
      <c r="AA100" s="96" t="str">
        <f t="shared" si="341"/>
        <v/>
      </c>
      <c r="AB100" s="96" t="str">
        <f t="shared" si="341"/>
        <v/>
      </c>
      <c r="AC100" s="96" t="str">
        <f t="shared" si="341"/>
        <v/>
      </c>
      <c r="AD100" s="96" t="str">
        <f t="shared" si="341"/>
        <v/>
      </c>
      <c r="AE100" s="97" t="str">
        <f t="shared" si="249"/>
        <v/>
      </c>
      <c r="AG100" s="117">
        <f t="shared" ca="1" si="283"/>
        <v>1.5544355225603699</v>
      </c>
      <c r="AI100" s="115">
        <f t="shared" ca="1" si="256"/>
        <v>2</v>
      </c>
      <c r="AJ100" s="111">
        <f t="shared" ca="1" si="268"/>
        <v>4</v>
      </c>
      <c r="AK100" s="111">
        <f t="shared" ca="1" si="269"/>
        <v>6</v>
      </c>
      <c r="AL100" s="111">
        <f t="shared" ca="1" si="270"/>
        <v>8</v>
      </c>
      <c r="AM100" s="111">
        <f t="shared" ca="1" si="271"/>
        <v>10</v>
      </c>
      <c r="AN100" s="111">
        <f t="shared" ca="1" si="272"/>
        <v>12</v>
      </c>
      <c r="AO100" s="111">
        <f t="shared" ca="1" si="273"/>
        <v>14</v>
      </c>
      <c r="AP100" s="111">
        <f t="shared" ca="1" si="274"/>
        <v>16</v>
      </c>
      <c r="AQ100" s="111">
        <f t="shared" ref="AQ100:AR100" ca="1" si="342">IF((IF(AQ$11&lt;=($AE$6*$D$6),ROUNDUP($AG100+(AP$11*$AL$6),0),""))&lt;=$C100,(IF(AQ$11&lt;=($AE$6*$D$6),ROUNDUP($AG100+(AP$11*$AL$6),0),"")),"")</f>
        <v>18</v>
      </c>
      <c r="AR100" s="111">
        <f t="shared" ca="1" si="342"/>
        <v>20</v>
      </c>
      <c r="AS100" s="111" t="str">
        <f t="shared" si="276"/>
        <v/>
      </c>
      <c r="AT100" s="111" t="str">
        <f t="shared" si="277"/>
        <v/>
      </c>
      <c r="AU100" s="111" t="str">
        <f t="shared" si="278"/>
        <v/>
      </c>
      <c r="AV100" s="111" t="str">
        <f t="shared" si="279"/>
        <v/>
      </c>
      <c r="AW100" s="113" t="str">
        <f t="shared" si="280"/>
        <v/>
      </c>
      <c r="AX100" s="66"/>
      <c r="AY100" s="117">
        <f t="shared" ca="1" si="285"/>
        <v>0.70808621020337492</v>
      </c>
      <c r="AZ100" s="66"/>
      <c r="BA100" s="115">
        <f t="shared" ca="1" si="258"/>
        <v>1</v>
      </c>
      <c r="BB100" s="111">
        <f t="shared" ref="BB100:BE100" ca="1" si="343">IF($B100&gt;=$AE$7,(IF(BB$11&lt;=$AE$7,ROUNDUP($AY100+(BA$11*($C100/$AE$7)),0),"")),(IF(BB$11&lt;=$B100,BB$11,"")))</f>
        <v>5</v>
      </c>
      <c r="BC100" s="111">
        <f t="shared" ca="1" si="343"/>
        <v>9</v>
      </c>
      <c r="BD100" s="111">
        <f t="shared" ca="1" si="343"/>
        <v>13</v>
      </c>
      <c r="BE100" s="113">
        <f t="shared" ca="1" si="343"/>
        <v>17</v>
      </c>
    </row>
    <row r="101" spans="1:57" s="26" customFormat="1" x14ac:dyDescent="0.25">
      <c r="A101" s="87" t="s">
        <v>91</v>
      </c>
      <c r="B101" s="88">
        <v>220</v>
      </c>
      <c r="C101" s="73">
        <f t="shared" si="252"/>
        <v>20</v>
      </c>
      <c r="D101" s="83">
        <f t="shared" si="260"/>
        <v>11</v>
      </c>
      <c r="E101" s="76">
        <f t="shared" ca="1" si="253"/>
        <v>7.9575679271494524</v>
      </c>
      <c r="F101" s="83"/>
      <c r="G101" s="95">
        <f t="shared" ca="1" si="254"/>
        <v>8</v>
      </c>
      <c r="H101" s="96">
        <f t="shared" ref="H101:AD101" ca="1" si="344">IF(H$11&lt;=$C101,ROUNDUP($E101+G$11*$D101,0),"")</f>
        <v>19</v>
      </c>
      <c r="I101" s="96">
        <f t="shared" ca="1" si="344"/>
        <v>30</v>
      </c>
      <c r="J101" s="96">
        <f t="shared" ca="1" si="344"/>
        <v>41</v>
      </c>
      <c r="K101" s="96">
        <f t="shared" ca="1" si="344"/>
        <v>52</v>
      </c>
      <c r="L101" s="96">
        <f t="shared" ca="1" si="344"/>
        <v>63</v>
      </c>
      <c r="M101" s="96">
        <f t="shared" ca="1" si="344"/>
        <v>74</v>
      </c>
      <c r="N101" s="96">
        <f t="shared" ca="1" si="344"/>
        <v>85</v>
      </c>
      <c r="O101" s="96">
        <f t="shared" ca="1" si="344"/>
        <v>96</v>
      </c>
      <c r="P101" s="96">
        <f t="shared" ca="1" si="344"/>
        <v>107</v>
      </c>
      <c r="Q101" s="96">
        <f t="shared" ca="1" si="344"/>
        <v>118</v>
      </c>
      <c r="R101" s="96">
        <f t="shared" ca="1" si="344"/>
        <v>129</v>
      </c>
      <c r="S101" s="96">
        <f t="shared" ca="1" si="344"/>
        <v>140</v>
      </c>
      <c r="T101" s="96">
        <f t="shared" ca="1" si="344"/>
        <v>151</v>
      </c>
      <c r="U101" s="96">
        <f t="shared" ca="1" si="344"/>
        <v>162</v>
      </c>
      <c r="V101" s="96">
        <f t="shared" ca="1" si="344"/>
        <v>173</v>
      </c>
      <c r="W101" s="96">
        <f t="shared" ca="1" si="344"/>
        <v>184</v>
      </c>
      <c r="X101" s="96">
        <f t="shared" ca="1" si="344"/>
        <v>195</v>
      </c>
      <c r="Y101" s="96">
        <f t="shared" ca="1" si="344"/>
        <v>206</v>
      </c>
      <c r="Z101" s="96">
        <f t="shared" ca="1" si="344"/>
        <v>217</v>
      </c>
      <c r="AA101" s="96" t="str">
        <f t="shared" si="344"/>
        <v/>
      </c>
      <c r="AB101" s="96" t="str">
        <f t="shared" si="344"/>
        <v/>
      </c>
      <c r="AC101" s="96" t="str">
        <f t="shared" si="344"/>
        <v/>
      </c>
      <c r="AD101" s="96" t="str">
        <f t="shared" si="344"/>
        <v/>
      </c>
      <c r="AE101" s="97" t="str">
        <f t="shared" si="249"/>
        <v/>
      </c>
      <c r="AG101" s="117">
        <f t="shared" ca="1" si="283"/>
        <v>0.25873051429854521</v>
      </c>
      <c r="AI101" s="115">
        <f t="shared" ca="1" si="256"/>
        <v>1</v>
      </c>
      <c r="AJ101" s="111">
        <f t="shared" ca="1" si="268"/>
        <v>3</v>
      </c>
      <c r="AK101" s="111">
        <f t="shared" ca="1" si="269"/>
        <v>5</v>
      </c>
      <c r="AL101" s="111">
        <f t="shared" ca="1" si="270"/>
        <v>7</v>
      </c>
      <c r="AM101" s="111">
        <f t="shared" ca="1" si="271"/>
        <v>9</v>
      </c>
      <c r="AN101" s="111">
        <f t="shared" ca="1" si="272"/>
        <v>11</v>
      </c>
      <c r="AO101" s="111">
        <f t="shared" ca="1" si="273"/>
        <v>13</v>
      </c>
      <c r="AP101" s="111">
        <f t="shared" ca="1" si="274"/>
        <v>15</v>
      </c>
      <c r="AQ101" s="111">
        <f t="shared" ref="AQ101:AR101" ca="1" si="345">IF((IF(AQ$11&lt;=($AE$6*$D$6),ROUNDUP($AG101+(AP$11*$AL$6),0),""))&lt;=$C101,(IF(AQ$11&lt;=($AE$6*$D$6),ROUNDUP($AG101+(AP$11*$AL$6),0),"")),"")</f>
        <v>17</v>
      </c>
      <c r="AR101" s="111">
        <f t="shared" ca="1" si="345"/>
        <v>19</v>
      </c>
      <c r="AS101" s="111" t="str">
        <f t="shared" si="276"/>
        <v/>
      </c>
      <c r="AT101" s="111" t="str">
        <f t="shared" si="277"/>
        <v/>
      </c>
      <c r="AU101" s="111" t="str">
        <f t="shared" si="278"/>
        <v/>
      </c>
      <c r="AV101" s="111" t="str">
        <f t="shared" si="279"/>
        <v/>
      </c>
      <c r="AW101" s="113" t="str">
        <f t="shared" si="280"/>
        <v/>
      </c>
      <c r="AX101" s="66"/>
      <c r="AY101" s="117">
        <f t="shared" ca="1" si="285"/>
        <v>3.1606828796467963</v>
      </c>
      <c r="AZ101" s="66"/>
      <c r="BA101" s="115">
        <f t="shared" ca="1" si="258"/>
        <v>4</v>
      </c>
      <c r="BB101" s="111">
        <f t="shared" ref="BB101:BE101" ca="1" si="346">IF($B101&gt;=$AE$7,(IF(BB$11&lt;=$AE$7,ROUNDUP($AY101+(BA$11*($C101/$AE$7)),0),"")),(IF(BB$11&lt;=$B101,BB$11,"")))</f>
        <v>8</v>
      </c>
      <c r="BC101" s="111">
        <f t="shared" ca="1" si="346"/>
        <v>12</v>
      </c>
      <c r="BD101" s="111">
        <f t="shared" ca="1" si="346"/>
        <v>16</v>
      </c>
      <c r="BE101" s="113">
        <f t="shared" ca="1" si="346"/>
        <v>20</v>
      </c>
    </row>
    <row r="102" spans="1:57" s="26" customFormat="1" x14ac:dyDescent="0.25">
      <c r="A102" s="87" t="s">
        <v>92</v>
      </c>
      <c r="B102" s="88">
        <v>170</v>
      </c>
      <c r="C102" s="73">
        <f t="shared" si="252"/>
        <v>20</v>
      </c>
      <c r="D102" s="83">
        <f t="shared" si="260"/>
        <v>8.5</v>
      </c>
      <c r="E102" s="76">
        <f t="shared" ca="1" si="253"/>
        <v>3.2852781009440832</v>
      </c>
      <c r="F102" s="83"/>
      <c r="G102" s="95">
        <f t="shared" ca="1" si="254"/>
        <v>4</v>
      </c>
      <c r="H102" s="96">
        <f t="shared" ref="H102:AD102" ca="1" si="347">IF(H$11&lt;=$C102,ROUNDUP($E102+G$11*$D102,0),"")</f>
        <v>12</v>
      </c>
      <c r="I102" s="96">
        <f t="shared" ca="1" si="347"/>
        <v>21</v>
      </c>
      <c r="J102" s="96">
        <f t="shared" ca="1" si="347"/>
        <v>29</v>
      </c>
      <c r="K102" s="96">
        <f t="shared" ca="1" si="347"/>
        <v>38</v>
      </c>
      <c r="L102" s="96">
        <f t="shared" ca="1" si="347"/>
        <v>46</v>
      </c>
      <c r="M102" s="96">
        <f t="shared" ca="1" si="347"/>
        <v>55</v>
      </c>
      <c r="N102" s="96">
        <f t="shared" ca="1" si="347"/>
        <v>63</v>
      </c>
      <c r="O102" s="96">
        <f t="shared" ca="1" si="347"/>
        <v>72</v>
      </c>
      <c r="P102" s="96">
        <f t="shared" ca="1" si="347"/>
        <v>80</v>
      </c>
      <c r="Q102" s="96">
        <f t="shared" ca="1" si="347"/>
        <v>89</v>
      </c>
      <c r="R102" s="96">
        <f t="shared" ca="1" si="347"/>
        <v>97</v>
      </c>
      <c r="S102" s="96">
        <f t="shared" ca="1" si="347"/>
        <v>106</v>
      </c>
      <c r="T102" s="96">
        <f t="shared" ca="1" si="347"/>
        <v>114</v>
      </c>
      <c r="U102" s="96">
        <f t="shared" ca="1" si="347"/>
        <v>123</v>
      </c>
      <c r="V102" s="96">
        <f t="shared" ca="1" si="347"/>
        <v>131</v>
      </c>
      <c r="W102" s="96">
        <f t="shared" ca="1" si="347"/>
        <v>140</v>
      </c>
      <c r="X102" s="96">
        <f t="shared" ca="1" si="347"/>
        <v>148</v>
      </c>
      <c r="Y102" s="96">
        <f t="shared" ca="1" si="347"/>
        <v>157</v>
      </c>
      <c r="Z102" s="96">
        <f t="shared" ca="1" si="347"/>
        <v>165</v>
      </c>
      <c r="AA102" s="96" t="str">
        <f t="shared" si="347"/>
        <v/>
      </c>
      <c r="AB102" s="96" t="str">
        <f t="shared" si="347"/>
        <v/>
      </c>
      <c r="AC102" s="96" t="str">
        <f t="shared" si="347"/>
        <v/>
      </c>
      <c r="AD102" s="96" t="str">
        <f t="shared" si="347"/>
        <v/>
      </c>
      <c r="AE102" s="97" t="str">
        <f t="shared" si="249"/>
        <v/>
      </c>
      <c r="AG102" s="117">
        <f t="shared" ca="1" si="283"/>
        <v>1.4596421523417267</v>
      </c>
      <c r="AI102" s="115">
        <f t="shared" ca="1" si="256"/>
        <v>2</v>
      </c>
      <c r="AJ102" s="111">
        <f t="shared" ca="1" si="268"/>
        <v>4</v>
      </c>
      <c r="AK102" s="111">
        <f t="shared" ca="1" si="269"/>
        <v>6</v>
      </c>
      <c r="AL102" s="111">
        <f t="shared" ca="1" si="270"/>
        <v>8</v>
      </c>
      <c r="AM102" s="111">
        <f t="shared" ca="1" si="271"/>
        <v>10</v>
      </c>
      <c r="AN102" s="111">
        <f t="shared" ca="1" si="272"/>
        <v>12</v>
      </c>
      <c r="AO102" s="111">
        <f t="shared" ca="1" si="273"/>
        <v>14</v>
      </c>
      <c r="AP102" s="111">
        <f t="shared" ca="1" si="274"/>
        <v>16</v>
      </c>
      <c r="AQ102" s="111">
        <f t="shared" ref="AQ102:AR102" ca="1" si="348">IF((IF(AQ$11&lt;=($AE$6*$D$6),ROUNDUP($AG102+(AP$11*$AL$6),0),""))&lt;=$C102,(IF(AQ$11&lt;=($AE$6*$D$6),ROUNDUP($AG102+(AP$11*$AL$6),0),"")),"")</f>
        <v>18</v>
      </c>
      <c r="AR102" s="111">
        <f t="shared" ca="1" si="348"/>
        <v>20</v>
      </c>
      <c r="AS102" s="111" t="str">
        <f t="shared" si="276"/>
        <v/>
      </c>
      <c r="AT102" s="111" t="str">
        <f t="shared" si="277"/>
        <v/>
      </c>
      <c r="AU102" s="111" t="str">
        <f t="shared" si="278"/>
        <v/>
      </c>
      <c r="AV102" s="111" t="str">
        <f t="shared" si="279"/>
        <v/>
      </c>
      <c r="AW102" s="113" t="str">
        <f t="shared" si="280"/>
        <v/>
      </c>
      <c r="AX102" s="66"/>
      <c r="AY102" s="117">
        <f t="shared" ca="1" si="285"/>
        <v>1.1927566066306383</v>
      </c>
      <c r="AZ102" s="66"/>
      <c r="BA102" s="115">
        <f t="shared" ca="1" si="258"/>
        <v>2</v>
      </c>
      <c r="BB102" s="111">
        <f t="shared" ref="BB102:BE102" ca="1" si="349">IF($B102&gt;=$AE$7,(IF(BB$11&lt;=$AE$7,ROUNDUP($AY102+(BA$11*($C102/$AE$7)),0),"")),(IF(BB$11&lt;=$B102,BB$11,"")))</f>
        <v>6</v>
      </c>
      <c r="BC102" s="111">
        <f t="shared" ca="1" si="349"/>
        <v>10</v>
      </c>
      <c r="BD102" s="111">
        <f t="shared" ca="1" si="349"/>
        <v>14</v>
      </c>
      <c r="BE102" s="113">
        <f t="shared" ca="1" si="349"/>
        <v>18</v>
      </c>
    </row>
    <row r="103" spans="1:57" s="26" customFormat="1" x14ac:dyDescent="0.25">
      <c r="A103" s="87" t="s">
        <v>93</v>
      </c>
      <c r="B103" s="88">
        <v>97</v>
      </c>
      <c r="C103" s="73">
        <f t="shared" si="252"/>
        <v>20</v>
      </c>
      <c r="D103" s="83">
        <f t="shared" si="260"/>
        <v>4.8499999999999996</v>
      </c>
      <c r="E103" s="76">
        <f t="shared" ca="1" si="253"/>
        <v>0.83383572487851187</v>
      </c>
      <c r="F103" s="83"/>
      <c r="G103" s="95">
        <f t="shared" ca="1" si="254"/>
        <v>1</v>
      </c>
      <c r="H103" s="96">
        <f t="shared" ref="H103:AD103" ca="1" si="350">IF(H$11&lt;=$C103,ROUNDUP($E103+G$11*$D103,0),"")</f>
        <v>6</v>
      </c>
      <c r="I103" s="96">
        <f t="shared" ca="1" si="350"/>
        <v>11</v>
      </c>
      <c r="J103" s="96">
        <f t="shared" ca="1" si="350"/>
        <v>16</v>
      </c>
      <c r="K103" s="96">
        <f t="shared" ca="1" si="350"/>
        <v>21</v>
      </c>
      <c r="L103" s="96">
        <f t="shared" ca="1" si="350"/>
        <v>26</v>
      </c>
      <c r="M103" s="96">
        <f t="shared" ca="1" si="350"/>
        <v>30</v>
      </c>
      <c r="N103" s="96">
        <f t="shared" ca="1" si="350"/>
        <v>35</v>
      </c>
      <c r="O103" s="96">
        <f t="shared" ca="1" si="350"/>
        <v>40</v>
      </c>
      <c r="P103" s="96">
        <f t="shared" ca="1" si="350"/>
        <v>45</v>
      </c>
      <c r="Q103" s="96">
        <f t="shared" ca="1" si="350"/>
        <v>50</v>
      </c>
      <c r="R103" s="96">
        <f t="shared" ca="1" si="350"/>
        <v>55</v>
      </c>
      <c r="S103" s="96">
        <f t="shared" ca="1" si="350"/>
        <v>60</v>
      </c>
      <c r="T103" s="96">
        <f t="shared" ca="1" si="350"/>
        <v>64</v>
      </c>
      <c r="U103" s="96">
        <f t="shared" ca="1" si="350"/>
        <v>69</v>
      </c>
      <c r="V103" s="96">
        <f t="shared" ca="1" si="350"/>
        <v>74</v>
      </c>
      <c r="W103" s="96">
        <f t="shared" ca="1" si="350"/>
        <v>79</v>
      </c>
      <c r="X103" s="96">
        <f t="shared" ca="1" si="350"/>
        <v>84</v>
      </c>
      <c r="Y103" s="96">
        <f t="shared" ca="1" si="350"/>
        <v>89</v>
      </c>
      <c r="Z103" s="96">
        <f t="shared" ca="1" si="350"/>
        <v>93</v>
      </c>
      <c r="AA103" s="96" t="str">
        <f t="shared" si="350"/>
        <v/>
      </c>
      <c r="AB103" s="96" t="str">
        <f t="shared" si="350"/>
        <v/>
      </c>
      <c r="AC103" s="96" t="str">
        <f t="shared" si="350"/>
        <v/>
      </c>
      <c r="AD103" s="96" t="str">
        <f t="shared" si="350"/>
        <v/>
      </c>
      <c r="AE103" s="97" t="str">
        <f t="shared" si="249"/>
        <v/>
      </c>
      <c r="AG103" s="117">
        <f t="shared" ca="1" si="283"/>
        <v>1.4235575845927946</v>
      </c>
      <c r="AI103" s="115">
        <f t="shared" ca="1" si="256"/>
        <v>2</v>
      </c>
      <c r="AJ103" s="111">
        <f t="shared" ca="1" si="268"/>
        <v>4</v>
      </c>
      <c r="AK103" s="111">
        <f t="shared" ca="1" si="269"/>
        <v>6</v>
      </c>
      <c r="AL103" s="111">
        <f t="shared" ca="1" si="270"/>
        <v>8</v>
      </c>
      <c r="AM103" s="111">
        <f t="shared" ca="1" si="271"/>
        <v>10</v>
      </c>
      <c r="AN103" s="111">
        <f t="shared" ca="1" si="272"/>
        <v>12</v>
      </c>
      <c r="AO103" s="111">
        <f t="shared" ca="1" si="273"/>
        <v>14</v>
      </c>
      <c r="AP103" s="111">
        <f t="shared" ca="1" si="274"/>
        <v>16</v>
      </c>
      <c r="AQ103" s="111">
        <f t="shared" ref="AQ103:AR103" ca="1" si="351">IF((IF(AQ$11&lt;=($AE$6*$D$6),ROUNDUP($AG103+(AP$11*$AL$6),0),""))&lt;=$C103,(IF(AQ$11&lt;=($AE$6*$D$6),ROUNDUP($AG103+(AP$11*$AL$6),0),"")),"")</f>
        <v>18</v>
      </c>
      <c r="AR103" s="111">
        <f t="shared" ca="1" si="351"/>
        <v>20</v>
      </c>
      <c r="AS103" s="111" t="str">
        <f t="shared" si="276"/>
        <v/>
      </c>
      <c r="AT103" s="111" t="str">
        <f t="shared" si="277"/>
        <v/>
      </c>
      <c r="AU103" s="111" t="str">
        <f t="shared" si="278"/>
        <v/>
      </c>
      <c r="AV103" s="111" t="str">
        <f t="shared" si="279"/>
        <v/>
      </c>
      <c r="AW103" s="113" t="str">
        <f t="shared" si="280"/>
        <v/>
      </c>
      <c r="AX103" s="66"/>
      <c r="AY103" s="117">
        <f t="shared" ca="1" si="285"/>
        <v>2.2663157115835553</v>
      </c>
      <c r="AZ103" s="66"/>
      <c r="BA103" s="115">
        <f t="shared" ca="1" si="258"/>
        <v>3</v>
      </c>
      <c r="BB103" s="111">
        <f t="shared" ref="BB103:BE103" ca="1" si="352">IF($B103&gt;=$AE$7,(IF(BB$11&lt;=$AE$7,ROUNDUP($AY103+(BA$11*($C103/$AE$7)),0),"")),(IF(BB$11&lt;=$B103,BB$11,"")))</f>
        <v>7</v>
      </c>
      <c r="BC103" s="111">
        <f t="shared" ca="1" si="352"/>
        <v>11</v>
      </c>
      <c r="BD103" s="111">
        <f t="shared" ca="1" si="352"/>
        <v>15</v>
      </c>
      <c r="BE103" s="113">
        <f t="shared" ca="1" si="352"/>
        <v>19</v>
      </c>
    </row>
    <row r="104" spans="1:57" s="26" customFormat="1" x14ac:dyDescent="0.25">
      <c r="A104" s="87" t="s">
        <v>94</v>
      </c>
      <c r="B104" s="88">
        <v>120</v>
      </c>
      <c r="C104" s="73">
        <f t="shared" si="252"/>
        <v>20</v>
      </c>
      <c r="D104" s="83">
        <f t="shared" si="260"/>
        <v>6</v>
      </c>
      <c r="E104" s="76">
        <f t="shared" ca="1" si="253"/>
        <v>0.34261037463288369</v>
      </c>
      <c r="F104" s="83"/>
      <c r="G104" s="95">
        <f t="shared" ca="1" si="254"/>
        <v>1</v>
      </c>
      <c r="H104" s="96">
        <f t="shared" ref="H104:AD104" ca="1" si="353">IF(H$11&lt;=$C104,ROUNDUP($E104+G$11*$D104,0),"")</f>
        <v>7</v>
      </c>
      <c r="I104" s="96">
        <f t="shared" ca="1" si="353"/>
        <v>13</v>
      </c>
      <c r="J104" s="96">
        <f t="shared" ca="1" si="353"/>
        <v>19</v>
      </c>
      <c r="K104" s="96">
        <f t="shared" ca="1" si="353"/>
        <v>25</v>
      </c>
      <c r="L104" s="96">
        <f t="shared" ca="1" si="353"/>
        <v>31</v>
      </c>
      <c r="M104" s="96">
        <f t="shared" ca="1" si="353"/>
        <v>37</v>
      </c>
      <c r="N104" s="96">
        <f t="shared" ca="1" si="353"/>
        <v>43</v>
      </c>
      <c r="O104" s="96">
        <f t="shared" ca="1" si="353"/>
        <v>49</v>
      </c>
      <c r="P104" s="96">
        <f t="shared" ca="1" si="353"/>
        <v>55</v>
      </c>
      <c r="Q104" s="96">
        <f t="shared" ca="1" si="353"/>
        <v>61</v>
      </c>
      <c r="R104" s="96">
        <f t="shared" ca="1" si="353"/>
        <v>67</v>
      </c>
      <c r="S104" s="96">
        <f t="shared" ca="1" si="353"/>
        <v>73</v>
      </c>
      <c r="T104" s="96">
        <f t="shared" ca="1" si="353"/>
        <v>79</v>
      </c>
      <c r="U104" s="96">
        <f t="shared" ca="1" si="353"/>
        <v>85</v>
      </c>
      <c r="V104" s="96">
        <f t="shared" ca="1" si="353"/>
        <v>91</v>
      </c>
      <c r="W104" s="96">
        <f t="shared" ca="1" si="353"/>
        <v>97</v>
      </c>
      <c r="X104" s="96">
        <f t="shared" ca="1" si="353"/>
        <v>103</v>
      </c>
      <c r="Y104" s="96">
        <f t="shared" ca="1" si="353"/>
        <v>109</v>
      </c>
      <c r="Z104" s="96">
        <f t="shared" ca="1" si="353"/>
        <v>115</v>
      </c>
      <c r="AA104" s="96" t="str">
        <f t="shared" si="353"/>
        <v/>
      </c>
      <c r="AB104" s="96" t="str">
        <f t="shared" si="353"/>
        <v/>
      </c>
      <c r="AC104" s="96" t="str">
        <f t="shared" si="353"/>
        <v/>
      </c>
      <c r="AD104" s="96" t="str">
        <f t="shared" si="353"/>
        <v/>
      </c>
      <c r="AE104" s="97" t="str">
        <f t="shared" si="249"/>
        <v/>
      </c>
      <c r="AG104" s="117">
        <f t="shared" ca="1" si="283"/>
        <v>0.21165898063376742</v>
      </c>
      <c r="AI104" s="115">
        <f t="shared" ca="1" si="256"/>
        <v>1</v>
      </c>
      <c r="AJ104" s="111">
        <f t="shared" ca="1" si="268"/>
        <v>3</v>
      </c>
      <c r="AK104" s="111">
        <f t="shared" ca="1" si="269"/>
        <v>5</v>
      </c>
      <c r="AL104" s="111">
        <f t="shared" ca="1" si="270"/>
        <v>7</v>
      </c>
      <c r="AM104" s="111">
        <f t="shared" ca="1" si="271"/>
        <v>9</v>
      </c>
      <c r="AN104" s="111">
        <f t="shared" ca="1" si="272"/>
        <v>11</v>
      </c>
      <c r="AO104" s="111">
        <f t="shared" ca="1" si="273"/>
        <v>13</v>
      </c>
      <c r="AP104" s="111">
        <f t="shared" ca="1" si="274"/>
        <v>15</v>
      </c>
      <c r="AQ104" s="111">
        <f t="shared" ref="AQ104:AR104" ca="1" si="354">IF((IF(AQ$11&lt;=($AE$6*$D$6),ROUNDUP($AG104+(AP$11*$AL$6),0),""))&lt;=$C104,(IF(AQ$11&lt;=($AE$6*$D$6),ROUNDUP($AG104+(AP$11*$AL$6),0),"")),"")</f>
        <v>17</v>
      </c>
      <c r="AR104" s="111">
        <f t="shared" ca="1" si="354"/>
        <v>19</v>
      </c>
      <c r="AS104" s="111" t="str">
        <f t="shared" si="276"/>
        <v/>
      </c>
      <c r="AT104" s="111" t="str">
        <f t="shared" si="277"/>
        <v/>
      </c>
      <c r="AU104" s="111" t="str">
        <f t="shared" si="278"/>
        <v/>
      </c>
      <c r="AV104" s="111" t="str">
        <f t="shared" si="279"/>
        <v/>
      </c>
      <c r="AW104" s="113" t="str">
        <f t="shared" si="280"/>
        <v/>
      </c>
      <c r="AX104" s="66"/>
      <c r="AY104" s="117">
        <f t="shared" ca="1" si="285"/>
        <v>1.8878170091674726</v>
      </c>
      <c r="AZ104" s="66"/>
      <c r="BA104" s="115">
        <f t="shared" ca="1" si="258"/>
        <v>2</v>
      </c>
      <c r="BB104" s="111">
        <f t="shared" ref="BB104:BE104" ca="1" si="355">IF($B104&gt;=$AE$7,(IF(BB$11&lt;=$AE$7,ROUNDUP($AY104+(BA$11*($C104/$AE$7)),0),"")),(IF(BB$11&lt;=$B104,BB$11,"")))</f>
        <v>6</v>
      </c>
      <c r="BC104" s="111">
        <f t="shared" ca="1" si="355"/>
        <v>10</v>
      </c>
      <c r="BD104" s="111">
        <f t="shared" ca="1" si="355"/>
        <v>14</v>
      </c>
      <c r="BE104" s="113">
        <f t="shared" ca="1" si="355"/>
        <v>18</v>
      </c>
    </row>
    <row r="105" spans="1:57" s="26" customFormat="1" x14ac:dyDescent="0.25">
      <c r="A105" s="87" t="s">
        <v>95</v>
      </c>
      <c r="B105" s="88">
        <v>114</v>
      </c>
      <c r="C105" s="73">
        <f t="shared" si="252"/>
        <v>20</v>
      </c>
      <c r="D105" s="83">
        <f t="shared" si="260"/>
        <v>5.7</v>
      </c>
      <c r="E105" s="76">
        <f t="shared" ca="1" si="253"/>
        <v>4.4185634012846551</v>
      </c>
      <c r="F105" s="83"/>
      <c r="G105" s="95">
        <f t="shared" ca="1" si="254"/>
        <v>5</v>
      </c>
      <c r="H105" s="96">
        <f t="shared" ref="H105:AD105" ca="1" si="356">IF(H$11&lt;=$C105,ROUNDUP($E105+G$11*$D105,0),"")</f>
        <v>11</v>
      </c>
      <c r="I105" s="96">
        <f t="shared" ca="1" si="356"/>
        <v>16</v>
      </c>
      <c r="J105" s="96">
        <f t="shared" ca="1" si="356"/>
        <v>22</v>
      </c>
      <c r="K105" s="96">
        <f t="shared" ca="1" si="356"/>
        <v>28</v>
      </c>
      <c r="L105" s="96">
        <f t="shared" ca="1" si="356"/>
        <v>33</v>
      </c>
      <c r="M105" s="96">
        <f t="shared" ca="1" si="356"/>
        <v>39</v>
      </c>
      <c r="N105" s="96">
        <f t="shared" ca="1" si="356"/>
        <v>45</v>
      </c>
      <c r="O105" s="96">
        <f t="shared" ca="1" si="356"/>
        <v>51</v>
      </c>
      <c r="P105" s="96">
        <f t="shared" ca="1" si="356"/>
        <v>56</v>
      </c>
      <c r="Q105" s="96">
        <f t="shared" ca="1" si="356"/>
        <v>62</v>
      </c>
      <c r="R105" s="96">
        <f t="shared" ca="1" si="356"/>
        <v>68</v>
      </c>
      <c r="S105" s="96">
        <f t="shared" ca="1" si="356"/>
        <v>73</v>
      </c>
      <c r="T105" s="96">
        <f t="shared" ca="1" si="356"/>
        <v>79</v>
      </c>
      <c r="U105" s="96">
        <f t="shared" ca="1" si="356"/>
        <v>85</v>
      </c>
      <c r="V105" s="96">
        <f t="shared" ca="1" si="356"/>
        <v>90</v>
      </c>
      <c r="W105" s="96">
        <f t="shared" ca="1" si="356"/>
        <v>96</v>
      </c>
      <c r="X105" s="96">
        <f t="shared" ca="1" si="356"/>
        <v>102</v>
      </c>
      <c r="Y105" s="96">
        <f t="shared" ca="1" si="356"/>
        <v>108</v>
      </c>
      <c r="Z105" s="96">
        <f t="shared" ca="1" si="356"/>
        <v>113</v>
      </c>
      <c r="AA105" s="96" t="str">
        <f t="shared" si="356"/>
        <v/>
      </c>
      <c r="AB105" s="96" t="str">
        <f t="shared" si="356"/>
        <v/>
      </c>
      <c r="AC105" s="96" t="str">
        <f t="shared" si="356"/>
        <v/>
      </c>
      <c r="AD105" s="96" t="str">
        <f t="shared" si="356"/>
        <v/>
      </c>
      <c r="AE105" s="97" t="str">
        <f t="shared" si="249"/>
        <v/>
      </c>
      <c r="AG105" s="117">
        <f t="shared" ca="1" si="283"/>
        <v>2.1488633809998436E-2</v>
      </c>
      <c r="AI105" s="115">
        <f t="shared" ca="1" si="256"/>
        <v>1</v>
      </c>
      <c r="AJ105" s="111">
        <f t="shared" ca="1" si="268"/>
        <v>3</v>
      </c>
      <c r="AK105" s="111">
        <f t="shared" ca="1" si="269"/>
        <v>5</v>
      </c>
      <c r="AL105" s="111">
        <f t="shared" ca="1" si="270"/>
        <v>7</v>
      </c>
      <c r="AM105" s="111">
        <f t="shared" ca="1" si="271"/>
        <v>9</v>
      </c>
      <c r="AN105" s="111">
        <f t="shared" ca="1" si="272"/>
        <v>11</v>
      </c>
      <c r="AO105" s="111">
        <f t="shared" ca="1" si="273"/>
        <v>13</v>
      </c>
      <c r="AP105" s="111">
        <f t="shared" ca="1" si="274"/>
        <v>15</v>
      </c>
      <c r="AQ105" s="111">
        <f t="shared" ref="AQ105:AR105" ca="1" si="357">IF((IF(AQ$11&lt;=($AE$6*$D$6),ROUNDUP($AG105+(AP$11*$AL$6),0),""))&lt;=$C105,(IF(AQ$11&lt;=($AE$6*$D$6),ROUNDUP($AG105+(AP$11*$AL$6),0),"")),"")</f>
        <v>17</v>
      </c>
      <c r="AR105" s="111">
        <f t="shared" ca="1" si="357"/>
        <v>19</v>
      </c>
      <c r="AS105" s="111" t="str">
        <f t="shared" si="276"/>
        <v/>
      </c>
      <c r="AT105" s="111" t="str">
        <f t="shared" si="277"/>
        <v/>
      </c>
      <c r="AU105" s="111" t="str">
        <f t="shared" si="278"/>
        <v/>
      </c>
      <c r="AV105" s="111" t="str">
        <f t="shared" si="279"/>
        <v/>
      </c>
      <c r="AW105" s="113" t="str">
        <f t="shared" si="280"/>
        <v/>
      </c>
      <c r="AX105" s="66"/>
      <c r="AY105" s="117">
        <f t="shared" ca="1" si="285"/>
        <v>2.6827489878556028</v>
      </c>
      <c r="AZ105" s="66"/>
      <c r="BA105" s="115">
        <f t="shared" ca="1" si="258"/>
        <v>3</v>
      </c>
      <c r="BB105" s="111">
        <f t="shared" ref="BB105:BE105" ca="1" si="358">IF($B105&gt;=$AE$7,(IF(BB$11&lt;=$AE$7,ROUNDUP($AY105+(BA$11*($C105/$AE$7)),0),"")),(IF(BB$11&lt;=$B105,BB$11,"")))</f>
        <v>7</v>
      </c>
      <c r="BC105" s="111">
        <f t="shared" ca="1" si="358"/>
        <v>11</v>
      </c>
      <c r="BD105" s="111">
        <f t="shared" ca="1" si="358"/>
        <v>15</v>
      </c>
      <c r="BE105" s="113">
        <f t="shared" ca="1" si="358"/>
        <v>19</v>
      </c>
    </row>
    <row r="106" spans="1:57" s="26" customFormat="1" x14ac:dyDescent="0.25">
      <c r="A106" s="87" t="s">
        <v>96</v>
      </c>
      <c r="B106" s="88">
        <v>124</v>
      </c>
      <c r="C106" s="73">
        <f t="shared" si="252"/>
        <v>20</v>
      </c>
      <c r="D106" s="83">
        <f t="shared" si="260"/>
        <v>6.2</v>
      </c>
      <c r="E106" s="76">
        <f t="shared" ca="1" si="253"/>
        <v>3.3363399642956497</v>
      </c>
      <c r="F106" s="83"/>
      <c r="G106" s="95">
        <f t="shared" ca="1" si="254"/>
        <v>4</v>
      </c>
      <c r="H106" s="96">
        <f t="shared" ref="H106:AD106" ca="1" si="359">IF(H$11&lt;=$C106,ROUNDUP($E106+G$11*$D106,0),"")</f>
        <v>10</v>
      </c>
      <c r="I106" s="96">
        <f t="shared" ca="1" si="359"/>
        <v>16</v>
      </c>
      <c r="J106" s="96">
        <f t="shared" ca="1" si="359"/>
        <v>22</v>
      </c>
      <c r="K106" s="96">
        <f t="shared" ca="1" si="359"/>
        <v>29</v>
      </c>
      <c r="L106" s="96">
        <f t="shared" ca="1" si="359"/>
        <v>35</v>
      </c>
      <c r="M106" s="96">
        <f t="shared" ca="1" si="359"/>
        <v>41</v>
      </c>
      <c r="N106" s="96">
        <f t="shared" ca="1" si="359"/>
        <v>47</v>
      </c>
      <c r="O106" s="96">
        <f t="shared" ca="1" si="359"/>
        <v>53</v>
      </c>
      <c r="P106" s="96">
        <f t="shared" ca="1" si="359"/>
        <v>60</v>
      </c>
      <c r="Q106" s="96">
        <f t="shared" ca="1" si="359"/>
        <v>66</v>
      </c>
      <c r="R106" s="96">
        <f t="shared" ca="1" si="359"/>
        <v>72</v>
      </c>
      <c r="S106" s="96">
        <f t="shared" ca="1" si="359"/>
        <v>78</v>
      </c>
      <c r="T106" s="96">
        <f t="shared" ca="1" si="359"/>
        <v>84</v>
      </c>
      <c r="U106" s="96">
        <f t="shared" ca="1" si="359"/>
        <v>91</v>
      </c>
      <c r="V106" s="96">
        <f t="shared" ca="1" si="359"/>
        <v>97</v>
      </c>
      <c r="W106" s="96">
        <f t="shared" ca="1" si="359"/>
        <v>103</v>
      </c>
      <c r="X106" s="96">
        <f t="shared" ca="1" si="359"/>
        <v>109</v>
      </c>
      <c r="Y106" s="96">
        <f t="shared" ca="1" si="359"/>
        <v>115</v>
      </c>
      <c r="Z106" s="96">
        <f t="shared" ca="1" si="359"/>
        <v>122</v>
      </c>
      <c r="AA106" s="96" t="str">
        <f t="shared" si="359"/>
        <v/>
      </c>
      <c r="AB106" s="96" t="str">
        <f t="shared" si="359"/>
        <v/>
      </c>
      <c r="AC106" s="96" t="str">
        <f t="shared" si="359"/>
        <v/>
      </c>
      <c r="AD106" s="96" t="str">
        <f t="shared" si="359"/>
        <v/>
      </c>
      <c r="AE106" s="97" t="str">
        <f t="shared" si="249"/>
        <v/>
      </c>
      <c r="AG106" s="117">
        <f t="shared" ca="1" si="283"/>
        <v>1.6709522824286838</v>
      </c>
      <c r="AI106" s="115">
        <f t="shared" ca="1" si="256"/>
        <v>2</v>
      </c>
      <c r="AJ106" s="111">
        <f t="shared" ca="1" si="268"/>
        <v>4</v>
      </c>
      <c r="AK106" s="111">
        <f t="shared" ca="1" si="269"/>
        <v>6</v>
      </c>
      <c r="AL106" s="111">
        <f t="shared" ca="1" si="270"/>
        <v>8</v>
      </c>
      <c r="AM106" s="111">
        <f t="shared" ca="1" si="271"/>
        <v>10</v>
      </c>
      <c r="AN106" s="111">
        <f t="shared" ca="1" si="272"/>
        <v>12</v>
      </c>
      <c r="AO106" s="111">
        <f t="shared" ca="1" si="273"/>
        <v>14</v>
      </c>
      <c r="AP106" s="111">
        <f t="shared" ca="1" si="274"/>
        <v>16</v>
      </c>
      <c r="AQ106" s="111">
        <f t="shared" ref="AQ106:AR106" ca="1" si="360">IF((IF(AQ$11&lt;=($AE$6*$D$6),ROUNDUP($AG106+(AP$11*$AL$6),0),""))&lt;=$C106,(IF(AQ$11&lt;=($AE$6*$D$6),ROUNDUP($AG106+(AP$11*$AL$6),0),"")),"")</f>
        <v>18</v>
      </c>
      <c r="AR106" s="111">
        <f t="shared" ca="1" si="360"/>
        <v>20</v>
      </c>
      <c r="AS106" s="111" t="str">
        <f t="shared" si="276"/>
        <v/>
      </c>
      <c r="AT106" s="111" t="str">
        <f t="shared" si="277"/>
        <v/>
      </c>
      <c r="AU106" s="111" t="str">
        <f t="shared" si="278"/>
        <v/>
      </c>
      <c r="AV106" s="111" t="str">
        <f t="shared" si="279"/>
        <v/>
      </c>
      <c r="AW106" s="113" t="str">
        <f t="shared" si="280"/>
        <v/>
      </c>
      <c r="AX106" s="66"/>
      <c r="AY106" s="117">
        <f t="shared" ca="1" si="285"/>
        <v>3.3996239973153584</v>
      </c>
      <c r="AZ106" s="66"/>
      <c r="BA106" s="115">
        <f t="shared" ca="1" si="258"/>
        <v>4</v>
      </c>
      <c r="BB106" s="111">
        <f t="shared" ref="BB106:BE106" ca="1" si="361">IF($B106&gt;=$AE$7,(IF(BB$11&lt;=$AE$7,ROUNDUP($AY106+(BA$11*($C106/$AE$7)),0),"")),(IF(BB$11&lt;=$B106,BB$11,"")))</f>
        <v>8</v>
      </c>
      <c r="BC106" s="111">
        <f t="shared" ca="1" si="361"/>
        <v>12</v>
      </c>
      <c r="BD106" s="111">
        <f t="shared" ca="1" si="361"/>
        <v>16</v>
      </c>
      <c r="BE106" s="113">
        <f t="shared" ca="1" si="361"/>
        <v>20</v>
      </c>
    </row>
    <row r="107" spans="1:57" s="26" customFormat="1" x14ac:dyDescent="0.25">
      <c r="A107" s="87" t="s">
        <v>97</v>
      </c>
      <c r="B107" s="88">
        <v>141</v>
      </c>
      <c r="C107" s="73">
        <f t="shared" si="252"/>
        <v>20</v>
      </c>
      <c r="D107" s="83">
        <f t="shared" si="260"/>
        <v>7.05</v>
      </c>
      <c r="E107" s="76">
        <f t="shared" ca="1" si="253"/>
        <v>0.55117598828242831</v>
      </c>
      <c r="F107" s="83"/>
      <c r="G107" s="95">
        <f t="shared" ca="1" si="254"/>
        <v>1</v>
      </c>
      <c r="H107" s="96">
        <f t="shared" ref="H107:AD107" ca="1" si="362">IF(H$11&lt;=$C107,ROUNDUP($E107+G$11*$D107,0),"")</f>
        <v>8</v>
      </c>
      <c r="I107" s="96">
        <f t="shared" ca="1" si="362"/>
        <v>15</v>
      </c>
      <c r="J107" s="96">
        <f t="shared" ca="1" si="362"/>
        <v>22</v>
      </c>
      <c r="K107" s="96">
        <f t="shared" ca="1" si="362"/>
        <v>29</v>
      </c>
      <c r="L107" s="96">
        <f t="shared" ca="1" si="362"/>
        <v>36</v>
      </c>
      <c r="M107" s="96">
        <f t="shared" ca="1" si="362"/>
        <v>43</v>
      </c>
      <c r="N107" s="96">
        <f t="shared" ca="1" si="362"/>
        <v>50</v>
      </c>
      <c r="O107" s="96">
        <f t="shared" ca="1" si="362"/>
        <v>57</v>
      </c>
      <c r="P107" s="96">
        <f t="shared" ca="1" si="362"/>
        <v>65</v>
      </c>
      <c r="Q107" s="96">
        <f t="shared" ca="1" si="362"/>
        <v>72</v>
      </c>
      <c r="R107" s="96">
        <f t="shared" ca="1" si="362"/>
        <v>79</v>
      </c>
      <c r="S107" s="96">
        <f t="shared" ca="1" si="362"/>
        <v>86</v>
      </c>
      <c r="T107" s="96">
        <f t="shared" ca="1" si="362"/>
        <v>93</v>
      </c>
      <c r="U107" s="96">
        <f t="shared" ca="1" si="362"/>
        <v>100</v>
      </c>
      <c r="V107" s="96">
        <f t="shared" ca="1" si="362"/>
        <v>107</v>
      </c>
      <c r="W107" s="96">
        <f t="shared" ca="1" si="362"/>
        <v>114</v>
      </c>
      <c r="X107" s="96">
        <f t="shared" ca="1" si="362"/>
        <v>121</v>
      </c>
      <c r="Y107" s="96">
        <f t="shared" ca="1" si="362"/>
        <v>128</v>
      </c>
      <c r="Z107" s="96">
        <f t="shared" ca="1" si="362"/>
        <v>135</v>
      </c>
      <c r="AA107" s="96" t="str">
        <f t="shared" si="362"/>
        <v/>
      </c>
      <c r="AB107" s="96" t="str">
        <f t="shared" si="362"/>
        <v/>
      </c>
      <c r="AC107" s="96" t="str">
        <f t="shared" si="362"/>
        <v/>
      </c>
      <c r="AD107" s="96" t="str">
        <f t="shared" si="362"/>
        <v/>
      </c>
      <c r="AE107" s="97" t="str">
        <f t="shared" si="249"/>
        <v/>
      </c>
      <c r="AG107" s="117">
        <f t="shared" ca="1" si="283"/>
        <v>1.5050912072968818</v>
      </c>
      <c r="AI107" s="115">
        <f t="shared" ca="1" si="256"/>
        <v>2</v>
      </c>
      <c r="AJ107" s="111">
        <f t="shared" ca="1" si="268"/>
        <v>4</v>
      </c>
      <c r="AK107" s="111">
        <f t="shared" ca="1" si="269"/>
        <v>6</v>
      </c>
      <c r="AL107" s="111">
        <f t="shared" ca="1" si="270"/>
        <v>8</v>
      </c>
      <c r="AM107" s="111">
        <f t="shared" ca="1" si="271"/>
        <v>10</v>
      </c>
      <c r="AN107" s="111">
        <f t="shared" ca="1" si="272"/>
        <v>12</v>
      </c>
      <c r="AO107" s="111">
        <f t="shared" ca="1" si="273"/>
        <v>14</v>
      </c>
      <c r="AP107" s="111">
        <f t="shared" ca="1" si="274"/>
        <v>16</v>
      </c>
      <c r="AQ107" s="111">
        <f t="shared" ref="AQ107:AR107" ca="1" si="363">IF((IF(AQ$11&lt;=($AE$6*$D$6),ROUNDUP($AG107+(AP$11*$AL$6),0),""))&lt;=$C107,(IF(AQ$11&lt;=($AE$6*$D$6),ROUNDUP($AG107+(AP$11*$AL$6),0),"")),"")</f>
        <v>18</v>
      </c>
      <c r="AR107" s="111">
        <f t="shared" ca="1" si="363"/>
        <v>20</v>
      </c>
      <c r="AS107" s="111" t="str">
        <f t="shared" si="276"/>
        <v/>
      </c>
      <c r="AT107" s="111" t="str">
        <f t="shared" si="277"/>
        <v/>
      </c>
      <c r="AU107" s="111" t="str">
        <f t="shared" si="278"/>
        <v/>
      </c>
      <c r="AV107" s="111" t="str">
        <f t="shared" si="279"/>
        <v/>
      </c>
      <c r="AW107" s="113" t="str">
        <f t="shared" si="280"/>
        <v/>
      </c>
      <c r="AX107" s="66"/>
      <c r="AY107" s="117">
        <f t="shared" ca="1" si="285"/>
        <v>1.2861308103268212</v>
      </c>
      <c r="AZ107" s="66"/>
      <c r="BA107" s="115">
        <f t="shared" ca="1" si="258"/>
        <v>2</v>
      </c>
      <c r="BB107" s="111">
        <f t="shared" ref="BB107:BE107" ca="1" si="364">IF($B107&gt;=$AE$7,(IF(BB$11&lt;=$AE$7,ROUNDUP($AY107+(BA$11*($C107/$AE$7)),0),"")),(IF(BB$11&lt;=$B107,BB$11,"")))</f>
        <v>6</v>
      </c>
      <c r="BC107" s="111">
        <f t="shared" ca="1" si="364"/>
        <v>10</v>
      </c>
      <c r="BD107" s="111">
        <f t="shared" ca="1" si="364"/>
        <v>14</v>
      </c>
      <c r="BE107" s="113">
        <f t="shared" ca="1" si="364"/>
        <v>18</v>
      </c>
    </row>
    <row r="108" spans="1:57" s="26" customFormat="1" x14ac:dyDescent="0.25">
      <c r="A108" s="87" t="s">
        <v>98</v>
      </c>
      <c r="B108" s="88">
        <v>124</v>
      </c>
      <c r="C108" s="73">
        <f t="shared" si="252"/>
        <v>20</v>
      </c>
      <c r="D108" s="83">
        <f t="shared" si="260"/>
        <v>6.2</v>
      </c>
      <c r="E108" s="76">
        <f t="shared" ca="1" si="253"/>
        <v>0.3471847120818054</v>
      </c>
      <c r="F108" s="83"/>
      <c r="G108" s="95">
        <f t="shared" ca="1" si="254"/>
        <v>1</v>
      </c>
      <c r="H108" s="96">
        <f t="shared" ref="H108:AD108" ca="1" si="365">IF(H$11&lt;=$C108,ROUNDUP($E108+G$11*$D108,0),"")</f>
        <v>7</v>
      </c>
      <c r="I108" s="96">
        <f t="shared" ca="1" si="365"/>
        <v>13</v>
      </c>
      <c r="J108" s="96">
        <f t="shared" ca="1" si="365"/>
        <v>19</v>
      </c>
      <c r="K108" s="96">
        <f t="shared" ca="1" si="365"/>
        <v>26</v>
      </c>
      <c r="L108" s="96">
        <f t="shared" ca="1" si="365"/>
        <v>32</v>
      </c>
      <c r="M108" s="96">
        <f t="shared" ca="1" si="365"/>
        <v>38</v>
      </c>
      <c r="N108" s="96">
        <f t="shared" ca="1" si="365"/>
        <v>44</v>
      </c>
      <c r="O108" s="96">
        <f t="shared" ca="1" si="365"/>
        <v>50</v>
      </c>
      <c r="P108" s="96">
        <f t="shared" ca="1" si="365"/>
        <v>57</v>
      </c>
      <c r="Q108" s="96">
        <f t="shared" ca="1" si="365"/>
        <v>63</v>
      </c>
      <c r="R108" s="96">
        <f t="shared" ca="1" si="365"/>
        <v>69</v>
      </c>
      <c r="S108" s="96">
        <f t="shared" ca="1" si="365"/>
        <v>75</v>
      </c>
      <c r="T108" s="96">
        <f t="shared" ca="1" si="365"/>
        <v>81</v>
      </c>
      <c r="U108" s="96">
        <f t="shared" ca="1" si="365"/>
        <v>88</v>
      </c>
      <c r="V108" s="96">
        <f t="shared" ca="1" si="365"/>
        <v>94</v>
      </c>
      <c r="W108" s="96">
        <f t="shared" ca="1" si="365"/>
        <v>100</v>
      </c>
      <c r="X108" s="96">
        <f t="shared" ca="1" si="365"/>
        <v>106</v>
      </c>
      <c r="Y108" s="96">
        <f t="shared" ca="1" si="365"/>
        <v>112</v>
      </c>
      <c r="Z108" s="96">
        <f t="shared" ca="1" si="365"/>
        <v>119</v>
      </c>
      <c r="AA108" s="96" t="str">
        <f t="shared" si="365"/>
        <v/>
      </c>
      <c r="AB108" s="96" t="str">
        <f t="shared" si="365"/>
        <v/>
      </c>
      <c r="AC108" s="96" t="str">
        <f t="shared" si="365"/>
        <v/>
      </c>
      <c r="AD108" s="96" t="str">
        <f t="shared" si="365"/>
        <v/>
      </c>
      <c r="AE108" s="97" t="str">
        <f t="shared" ref="AE108:AE111" si="366">IF(AE$11&lt;=$C108,ROUNDUP($E108+AD$11*$D108,0),"")</f>
        <v/>
      </c>
      <c r="AG108" s="117">
        <f t="shared" ca="1" si="283"/>
        <v>0.66690575762344118</v>
      </c>
      <c r="AI108" s="115">
        <f t="shared" ca="1" si="256"/>
        <v>1</v>
      </c>
      <c r="AJ108" s="111">
        <f t="shared" ca="1" si="268"/>
        <v>3</v>
      </c>
      <c r="AK108" s="111">
        <f t="shared" ca="1" si="269"/>
        <v>5</v>
      </c>
      <c r="AL108" s="111">
        <f t="shared" ca="1" si="270"/>
        <v>7</v>
      </c>
      <c r="AM108" s="111">
        <f t="shared" ca="1" si="271"/>
        <v>9</v>
      </c>
      <c r="AN108" s="111">
        <f t="shared" ca="1" si="272"/>
        <v>11</v>
      </c>
      <c r="AO108" s="111">
        <f t="shared" ca="1" si="273"/>
        <v>13</v>
      </c>
      <c r="AP108" s="111">
        <f t="shared" ca="1" si="274"/>
        <v>15</v>
      </c>
      <c r="AQ108" s="111">
        <f t="shared" ref="AQ108:AR108" ca="1" si="367">IF((IF(AQ$11&lt;=($AE$6*$D$6),ROUNDUP($AG108+(AP$11*$AL$6),0),""))&lt;=$C108,(IF(AQ$11&lt;=($AE$6*$D$6),ROUNDUP($AG108+(AP$11*$AL$6),0),"")),"")</f>
        <v>17</v>
      </c>
      <c r="AR108" s="111">
        <f t="shared" ca="1" si="367"/>
        <v>19</v>
      </c>
      <c r="AS108" s="111" t="str">
        <f t="shared" si="276"/>
        <v/>
      </c>
      <c r="AT108" s="111" t="str">
        <f t="shared" si="277"/>
        <v/>
      </c>
      <c r="AU108" s="111" t="str">
        <f t="shared" si="278"/>
        <v/>
      </c>
      <c r="AV108" s="111" t="str">
        <f t="shared" si="279"/>
        <v/>
      </c>
      <c r="AW108" s="113" t="str">
        <f t="shared" si="280"/>
        <v/>
      </c>
      <c r="AX108" s="66"/>
      <c r="AY108" s="117">
        <f t="shared" ca="1" si="285"/>
        <v>3.4787388699907491</v>
      </c>
      <c r="AZ108" s="66"/>
      <c r="BA108" s="115">
        <f t="shared" ca="1" si="258"/>
        <v>4</v>
      </c>
      <c r="BB108" s="111">
        <f t="shared" ref="BB108:BE108" ca="1" si="368">IF($B108&gt;=$AE$7,(IF(BB$11&lt;=$AE$7,ROUNDUP($AY108+(BA$11*($C108/$AE$7)),0),"")),(IF(BB$11&lt;=$B108,BB$11,"")))</f>
        <v>8</v>
      </c>
      <c r="BC108" s="111">
        <f t="shared" ca="1" si="368"/>
        <v>12</v>
      </c>
      <c r="BD108" s="111">
        <f t="shared" ca="1" si="368"/>
        <v>16</v>
      </c>
      <c r="BE108" s="113">
        <f t="shared" ca="1" si="368"/>
        <v>20</v>
      </c>
    </row>
    <row r="109" spans="1:57" s="26" customFormat="1" x14ac:dyDescent="0.25">
      <c r="A109" s="87" t="s">
        <v>99</v>
      </c>
      <c r="B109" s="88">
        <v>130</v>
      </c>
      <c r="C109" s="73">
        <f t="shared" si="252"/>
        <v>20</v>
      </c>
      <c r="D109" s="83">
        <f t="shared" si="260"/>
        <v>6.5</v>
      </c>
      <c r="E109" s="76">
        <f t="shared" ca="1" si="253"/>
        <v>5.2791622495959141</v>
      </c>
      <c r="F109" s="83"/>
      <c r="G109" s="95">
        <f t="shared" ca="1" si="254"/>
        <v>6</v>
      </c>
      <c r="H109" s="96">
        <f t="shared" ref="H109:AD109" ca="1" si="369">IF(H$11&lt;=$C109,ROUNDUP($E109+G$11*$D109,0),"")</f>
        <v>12</v>
      </c>
      <c r="I109" s="96">
        <f t="shared" ca="1" si="369"/>
        <v>19</v>
      </c>
      <c r="J109" s="96">
        <f t="shared" ca="1" si="369"/>
        <v>25</v>
      </c>
      <c r="K109" s="96">
        <f t="shared" ca="1" si="369"/>
        <v>32</v>
      </c>
      <c r="L109" s="96">
        <f t="shared" ca="1" si="369"/>
        <v>38</v>
      </c>
      <c r="M109" s="96">
        <f t="shared" ca="1" si="369"/>
        <v>45</v>
      </c>
      <c r="N109" s="96">
        <f t="shared" ca="1" si="369"/>
        <v>51</v>
      </c>
      <c r="O109" s="96">
        <f t="shared" ca="1" si="369"/>
        <v>58</v>
      </c>
      <c r="P109" s="96">
        <f t="shared" ca="1" si="369"/>
        <v>64</v>
      </c>
      <c r="Q109" s="96">
        <f t="shared" ca="1" si="369"/>
        <v>71</v>
      </c>
      <c r="R109" s="96">
        <f t="shared" ca="1" si="369"/>
        <v>77</v>
      </c>
      <c r="S109" s="96">
        <f t="shared" ca="1" si="369"/>
        <v>84</v>
      </c>
      <c r="T109" s="96">
        <f t="shared" ca="1" si="369"/>
        <v>90</v>
      </c>
      <c r="U109" s="96">
        <f t="shared" ca="1" si="369"/>
        <v>97</v>
      </c>
      <c r="V109" s="96">
        <f t="shared" ca="1" si="369"/>
        <v>103</v>
      </c>
      <c r="W109" s="96">
        <f t="shared" ca="1" si="369"/>
        <v>110</v>
      </c>
      <c r="X109" s="96">
        <f t="shared" ca="1" si="369"/>
        <v>116</v>
      </c>
      <c r="Y109" s="96">
        <f t="shared" ca="1" si="369"/>
        <v>123</v>
      </c>
      <c r="Z109" s="96">
        <f t="shared" ca="1" si="369"/>
        <v>129</v>
      </c>
      <c r="AA109" s="96" t="str">
        <f t="shared" si="369"/>
        <v/>
      </c>
      <c r="AB109" s="96" t="str">
        <f t="shared" si="369"/>
        <v/>
      </c>
      <c r="AC109" s="96" t="str">
        <f t="shared" si="369"/>
        <v/>
      </c>
      <c r="AD109" s="96" t="str">
        <f t="shared" si="369"/>
        <v/>
      </c>
      <c r="AE109" s="97" t="str">
        <f t="shared" si="366"/>
        <v/>
      </c>
      <c r="AG109" s="117">
        <f t="shared" ca="1" si="283"/>
        <v>1.9545118490431326</v>
      </c>
      <c r="AI109" s="115">
        <f t="shared" ca="1" si="256"/>
        <v>2</v>
      </c>
      <c r="AJ109" s="111">
        <f t="shared" ca="1" si="268"/>
        <v>4</v>
      </c>
      <c r="AK109" s="111">
        <f t="shared" ca="1" si="269"/>
        <v>6</v>
      </c>
      <c r="AL109" s="111">
        <f t="shared" ca="1" si="270"/>
        <v>8</v>
      </c>
      <c r="AM109" s="111">
        <f t="shared" ca="1" si="271"/>
        <v>10</v>
      </c>
      <c r="AN109" s="111">
        <f t="shared" ca="1" si="272"/>
        <v>12</v>
      </c>
      <c r="AO109" s="111">
        <f t="shared" ca="1" si="273"/>
        <v>14</v>
      </c>
      <c r="AP109" s="111">
        <f t="shared" ca="1" si="274"/>
        <v>16</v>
      </c>
      <c r="AQ109" s="111">
        <f t="shared" ref="AQ109:AR109" ca="1" si="370">IF((IF(AQ$11&lt;=($AE$6*$D$6),ROUNDUP($AG109+(AP$11*$AL$6),0),""))&lt;=$C109,(IF(AQ$11&lt;=($AE$6*$D$6),ROUNDUP($AG109+(AP$11*$AL$6),0),"")),"")</f>
        <v>18</v>
      </c>
      <c r="AR109" s="111">
        <f t="shared" ca="1" si="370"/>
        <v>20</v>
      </c>
      <c r="AS109" s="111" t="str">
        <f t="shared" si="276"/>
        <v/>
      </c>
      <c r="AT109" s="111" t="str">
        <f t="shared" si="277"/>
        <v/>
      </c>
      <c r="AU109" s="111" t="str">
        <f t="shared" si="278"/>
        <v/>
      </c>
      <c r="AV109" s="111" t="str">
        <f t="shared" si="279"/>
        <v/>
      </c>
      <c r="AW109" s="113" t="str">
        <f t="shared" si="280"/>
        <v/>
      </c>
      <c r="AX109" s="66"/>
      <c r="AY109" s="117">
        <f ca="1">IF(B109&gt;=$AE$7,RAND()*$AL$7,RAND()*B109/$AE$7)</f>
        <v>0.4522489143290831</v>
      </c>
      <c r="AZ109" s="66"/>
      <c r="BA109" s="115">
        <f t="shared" ca="1" si="258"/>
        <v>1</v>
      </c>
      <c r="BB109" s="111">
        <f t="shared" ref="BB109:BE109" ca="1" si="371">IF($B109&gt;=$AE$7,(IF(BB$11&lt;=$AE$7,ROUNDUP($AY109+(BA$11*($C109/$AE$7)),0),"")),(IF(BB$11&lt;=$B109,BB$11,"")))</f>
        <v>5</v>
      </c>
      <c r="BC109" s="111">
        <f t="shared" ca="1" si="371"/>
        <v>9</v>
      </c>
      <c r="BD109" s="111">
        <f t="shared" ca="1" si="371"/>
        <v>13</v>
      </c>
      <c r="BE109" s="113">
        <f t="shared" ca="1" si="371"/>
        <v>17</v>
      </c>
    </row>
    <row r="110" spans="1:57" s="26" customFormat="1" x14ac:dyDescent="0.25">
      <c r="A110" s="87" t="s">
        <v>100</v>
      </c>
      <c r="B110" s="88">
        <v>163</v>
      </c>
      <c r="C110" s="73">
        <f t="shared" si="252"/>
        <v>20</v>
      </c>
      <c r="D110" s="83">
        <f t="shared" si="260"/>
        <v>8.15</v>
      </c>
      <c r="E110" s="76">
        <f t="shared" ca="1" si="253"/>
        <v>2.7909048307884361</v>
      </c>
      <c r="F110" s="83"/>
      <c r="G110" s="95">
        <f t="shared" ca="1" si="254"/>
        <v>3</v>
      </c>
      <c r="H110" s="96">
        <f t="shared" ref="H110:AD110" ca="1" si="372">IF(H$11&lt;=$C110,ROUNDUP($E110+G$11*$D110,0),"")</f>
        <v>11</v>
      </c>
      <c r="I110" s="96">
        <f t="shared" ca="1" si="372"/>
        <v>20</v>
      </c>
      <c r="J110" s="96">
        <f t="shared" ca="1" si="372"/>
        <v>28</v>
      </c>
      <c r="K110" s="96">
        <f t="shared" ca="1" si="372"/>
        <v>36</v>
      </c>
      <c r="L110" s="96">
        <f t="shared" ca="1" si="372"/>
        <v>44</v>
      </c>
      <c r="M110" s="96">
        <f t="shared" ca="1" si="372"/>
        <v>52</v>
      </c>
      <c r="N110" s="96">
        <f t="shared" ca="1" si="372"/>
        <v>60</v>
      </c>
      <c r="O110" s="96">
        <f t="shared" ca="1" si="372"/>
        <v>68</v>
      </c>
      <c r="P110" s="96">
        <f t="shared" ca="1" si="372"/>
        <v>77</v>
      </c>
      <c r="Q110" s="96">
        <f t="shared" ca="1" si="372"/>
        <v>85</v>
      </c>
      <c r="R110" s="96">
        <f t="shared" ca="1" si="372"/>
        <v>93</v>
      </c>
      <c r="S110" s="96">
        <f t="shared" ca="1" si="372"/>
        <v>101</v>
      </c>
      <c r="T110" s="96">
        <f t="shared" ca="1" si="372"/>
        <v>109</v>
      </c>
      <c r="U110" s="96">
        <f t="shared" ca="1" si="372"/>
        <v>117</v>
      </c>
      <c r="V110" s="96">
        <f t="shared" ca="1" si="372"/>
        <v>126</v>
      </c>
      <c r="W110" s="96">
        <f t="shared" ca="1" si="372"/>
        <v>134</v>
      </c>
      <c r="X110" s="96">
        <f t="shared" ca="1" si="372"/>
        <v>142</v>
      </c>
      <c r="Y110" s="96">
        <f t="shared" ca="1" si="372"/>
        <v>150</v>
      </c>
      <c r="Z110" s="96">
        <f t="shared" ca="1" si="372"/>
        <v>158</v>
      </c>
      <c r="AA110" s="96" t="str">
        <f t="shared" si="372"/>
        <v/>
      </c>
      <c r="AB110" s="96" t="str">
        <f t="shared" si="372"/>
        <v/>
      </c>
      <c r="AC110" s="96" t="str">
        <f t="shared" si="372"/>
        <v/>
      </c>
      <c r="AD110" s="96" t="str">
        <f t="shared" si="372"/>
        <v/>
      </c>
      <c r="AE110" s="97" t="str">
        <f t="shared" si="366"/>
        <v/>
      </c>
      <c r="AG110" s="117">
        <f t="shared" ca="1" si="283"/>
        <v>0.14327269400533593</v>
      </c>
      <c r="AI110" s="115">
        <f t="shared" ca="1" si="256"/>
        <v>1</v>
      </c>
      <c r="AJ110" s="111">
        <f t="shared" ca="1" si="268"/>
        <v>3</v>
      </c>
      <c r="AK110" s="111">
        <f t="shared" ca="1" si="269"/>
        <v>5</v>
      </c>
      <c r="AL110" s="111">
        <f t="shared" ca="1" si="270"/>
        <v>7</v>
      </c>
      <c r="AM110" s="111">
        <f t="shared" ca="1" si="271"/>
        <v>9</v>
      </c>
      <c r="AN110" s="111">
        <f t="shared" ca="1" si="272"/>
        <v>11</v>
      </c>
      <c r="AO110" s="111">
        <f t="shared" ca="1" si="273"/>
        <v>13</v>
      </c>
      <c r="AP110" s="111">
        <f t="shared" ca="1" si="274"/>
        <v>15</v>
      </c>
      <c r="AQ110" s="111">
        <f t="shared" ref="AQ110:AR110" ca="1" si="373">IF((IF(AQ$11&lt;=($AE$6*$D$6),ROUNDUP($AG110+(AP$11*$AL$6),0),""))&lt;=$C110,(IF(AQ$11&lt;=($AE$6*$D$6),ROUNDUP($AG110+(AP$11*$AL$6),0),"")),"")</f>
        <v>17</v>
      </c>
      <c r="AR110" s="111">
        <f t="shared" ca="1" si="373"/>
        <v>19</v>
      </c>
      <c r="AS110" s="111" t="str">
        <f t="shared" si="276"/>
        <v/>
      </c>
      <c r="AT110" s="111" t="str">
        <f t="shared" si="277"/>
        <v/>
      </c>
      <c r="AU110" s="111" t="str">
        <f t="shared" si="278"/>
        <v/>
      </c>
      <c r="AV110" s="111" t="str">
        <f t="shared" si="279"/>
        <v/>
      </c>
      <c r="AW110" s="113" t="str">
        <f t="shared" si="280"/>
        <v/>
      </c>
      <c r="AX110" s="66"/>
      <c r="AY110" s="117">
        <f t="shared" ca="1" si="285"/>
        <v>2.8059872750247461E-2</v>
      </c>
      <c r="AZ110" s="66"/>
      <c r="BA110" s="115">
        <f t="shared" ca="1" si="258"/>
        <v>1</v>
      </c>
      <c r="BB110" s="111">
        <f t="shared" ref="BB110:BE110" ca="1" si="374">IF($B110&gt;=$AE$7,(IF(BB$11&lt;=$AE$7,ROUNDUP($AY110+(BA$11*($C110/$AE$7)),0),"")),(IF(BB$11&lt;=$B110,BB$11,"")))</f>
        <v>5</v>
      </c>
      <c r="BC110" s="111">
        <f t="shared" ca="1" si="374"/>
        <v>9</v>
      </c>
      <c r="BD110" s="111">
        <f t="shared" ca="1" si="374"/>
        <v>13</v>
      </c>
      <c r="BE110" s="113">
        <f t="shared" ca="1" si="374"/>
        <v>17</v>
      </c>
    </row>
    <row r="111" spans="1:57" s="26" customFormat="1" ht="13.8" thickBot="1" x14ac:dyDescent="0.3">
      <c r="A111" s="89" t="s">
        <v>101</v>
      </c>
      <c r="B111" s="90">
        <v>60</v>
      </c>
      <c r="C111" s="72">
        <f t="shared" si="252"/>
        <v>20</v>
      </c>
      <c r="D111" s="91">
        <f t="shared" si="260"/>
        <v>3</v>
      </c>
      <c r="E111" s="75">
        <f t="shared" ca="1" si="253"/>
        <v>0.56407759570736937</v>
      </c>
      <c r="F111" s="83"/>
      <c r="G111" s="98">
        <f t="shared" ca="1" si="254"/>
        <v>1</v>
      </c>
      <c r="H111" s="99">
        <f t="shared" ref="H111:AD111" ca="1" si="375">IF(H$11&lt;=$C111,ROUNDUP($E111+G$11*$D111,0),"")</f>
        <v>4</v>
      </c>
      <c r="I111" s="99">
        <f t="shared" ca="1" si="375"/>
        <v>7</v>
      </c>
      <c r="J111" s="99">
        <f t="shared" ca="1" si="375"/>
        <v>10</v>
      </c>
      <c r="K111" s="99">
        <f t="shared" ca="1" si="375"/>
        <v>13</v>
      </c>
      <c r="L111" s="99">
        <f t="shared" ca="1" si="375"/>
        <v>16</v>
      </c>
      <c r="M111" s="99">
        <f t="shared" ca="1" si="375"/>
        <v>19</v>
      </c>
      <c r="N111" s="99">
        <f t="shared" ca="1" si="375"/>
        <v>22</v>
      </c>
      <c r="O111" s="99">
        <f t="shared" ca="1" si="375"/>
        <v>25</v>
      </c>
      <c r="P111" s="99">
        <f t="shared" ca="1" si="375"/>
        <v>28</v>
      </c>
      <c r="Q111" s="99">
        <f t="shared" ca="1" si="375"/>
        <v>31</v>
      </c>
      <c r="R111" s="99">
        <f t="shared" ca="1" si="375"/>
        <v>34</v>
      </c>
      <c r="S111" s="99">
        <f t="shared" ca="1" si="375"/>
        <v>37</v>
      </c>
      <c r="T111" s="99">
        <f t="shared" ca="1" si="375"/>
        <v>40</v>
      </c>
      <c r="U111" s="99">
        <f t="shared" ca="1" si="375"/>
        <v>43</v>
      </c>
      <c r="V111" s="99">
        <f t="shared" ca="1" si="375"/>
        <v>46</v>
      </c>
      <c r="W111" s="99">
        <f t="shared" ca="1" si="375"/>
        <v>49</v>
      </c>
      <c r="X111" s="99">
        <f t="shared" ca="1" si="375"/>
        <v>52</v>
      </c>
      <c r="Y111" s="99">
        <f t="shared" ca="1" si="375"/>
        <v>55</v>
      </c>
      <c r="Z111" s="99">
        <f t="shared" ca="1" si="375"/>
        <v>58</v>
      </c>
      <c r="AA111" s="99" t="str">
        <f t="shared" si="375"/>
        <v/>
      </c>
      <c r="AB111" s="99" t="str">
        <f t="shared" si="375"/>
        <v/>
      </c>
      <c r="AC111" s="99" t="str">
        <f t="shared" si="375"/>
        <v/>
      </c>
      <c r="AD111" s="99" t="str">
        <f t="shared" si="375"/>
        <v/>
      </c>
      <c r="AE111" s="100" t="str">
        <f t="shared" si="366"/>
        <v/>
      </c>
      <c r="AG111" s="119">
        <f t="shared" ca="1" si="283"/>
        <v>1.7551229569422329</v>
      </c>
      <c r="AI111" s="116">
        <f t="shared" ca="1" si="256"/>
        <v>2</v>
      </c>
      <c r="AJ111" s="112">
        <f t="shared" ca="1" si="268"/>
        <v>4</v>
      </c>
      <c r="AK111" s="112">
        <f t="shared" ca="1" si="269"/>
        <v>6</v>
      </c>
      <c r="AL111" s="112">
        <f t="shared" ca="1" si="270"/>
        <v>8</v>
      </c>
      <c r="AM111" s="112">
        <f t="shared" ca="1" si="271"/>
        <v>10</v>
      </c>
      <c r="AN111" s="112">
        <f t="shared" ca="1" si="272"/>
        <v>12</v>
      </c>
      <c r="AO111" s="112">
        <f t="shared" ca="1" si="273"/>
        <v>14</v>
      </c>
      <c r="AP111" s="112">
        <f t="shared" ca="1" si="274"/>
        <v>16</v>
      </c>
      <c r="AQ111" s="112">
        <f t="shared" ref="AQ111:AR111" ca="1" si="376">IF((IF(AQ$11&lt;=($AE$6*$D$6),ROUNDUP($AG111+(AP$11*$AL$6),0),""))&lt;=$C111,(IF(AQ$11&lt;=($AE$6*$D$6),ROUNDUP($AG111+(AP$11*$AL$6),0),"")),"")</f>
        <v>18</v>
      </c>
      <c r="AR111" s="112">
        <f t="shared" ca="1" si="376"/>
        <v>20</v>
      </c>
      <c r="AS111" s="112" t="str">
        <f t="shared" si="276"/>
        <v/>
      </c>
      <c r="AT111" s="112" t="str">
        <f t="shared" si="277"/>
        <v/>
      </c>
      <c r="AU111" s="112" t="str">
        <f t="shared" si="278"/>
        <v/>
      </c>
      <c r="AV111" s="112" t="str">
        <f t="shared" si="279"/>
        <v/>
      </c>
      <c r="AW111" s="114" t="str">
        <f t="shared" si="280"/>
        <v/>
      </c>
      <c r="AX111" s="66"/>
      <c r="AY111" s="119">
        <f t="shared" ca="1" si="285"/>
        <v>2.085095393493416</v>
      </c>
      <c r="AZ111" s="66"/>
      <c r="BA111" s="116">
        <f t="shared" ca="1" si="258"/>
        <v>3</v>
      </c>
      <c r="BB111" s="112">
        <f t="shared" ref="BB111:BE111" ca="1" si="377">IF($B111&gt;=$AE$7,(IF(BB$11&lt;=$AE$7,ROUNDUP($AY111+(BA$11*($C111/$AE$7)),0),"")),(IF(BB$11&lt;=$B111,BB$11,"")))</f>
        <v>7</v>
      </c>
      <c r="BC111" s="112">
        <f t="shared" ca="1" si="377"/>
        <v>11</v>
      </c>
      <c r="BD111" s="112">
        <f t="shared" ca="1" si="377"/>
        <v>15</v>
      </c>
      <c r="BE111" s="114">
        <f t="shared" ca="1" si="377"/>
        <v>19</v>
      </c>
    </row>
    <row r="112" spans="1:57" s="15" customFormat="1" x14ac:dyDescent="0.25">
      <c r="C112" s="16"/>
      <c r="G112" s="17"/>
    </row>
    <row r="113" spans="1:51" s="17" customFormat="1" x14ac:dyDescent="0.25">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25">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25">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25">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25">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25">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25">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25">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25">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25">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25">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25">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25">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25">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25">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25">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25">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25">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25">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25">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25">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25">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25">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25">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25">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25">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25">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25">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25">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25">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25">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25">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25">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25">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25">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25">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25">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25">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25">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25">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25">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25">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25">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25">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25">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25">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25">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25">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25">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25">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25">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25">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25">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25">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25">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25">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25">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25">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25">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25">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25">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25">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25">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25">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25">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25">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25">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25">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25">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25">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25">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25">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25">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25">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25">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25">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25">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25">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25">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25">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25">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25">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25">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25">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25">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25">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25">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25">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25">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25">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25">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25">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25">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25">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25">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25">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25">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25">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5">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5">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5">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5">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5">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5">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5">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5">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5">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5">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5">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5">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5">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5">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5">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5">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5">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5">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5">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5">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5">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5">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5">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5">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5">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5">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5">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5">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5">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5">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5">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5">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5">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5">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5">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5">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5">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5">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5">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5">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5">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5">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5">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5">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5">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5">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5">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5">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5">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5">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5">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5">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5">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5">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5">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5">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5">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5">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5">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5">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5">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5">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5">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5">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5">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5">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5">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5">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5">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5">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5">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5">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5">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5">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5">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5">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5">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5">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5">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5">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5">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5">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5">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5">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5">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5">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5">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5">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5">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5">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5">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5">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5">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5">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5">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5">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5">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5">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5">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5">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5">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5">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5">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5">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5">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5">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5">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5">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5">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5">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5">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5">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5">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5">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5">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5">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5">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5">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5">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5">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5">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5">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5">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5">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5">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5">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5">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5">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5">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5">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5">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5">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5">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5">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5">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5">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5">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5">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5">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5">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5">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5">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5">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5">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5">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5">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5">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5">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5">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5">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5">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5">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5">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5">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5">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5">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5">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5">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5">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5">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5">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5">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5">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5">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5">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5">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5">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5">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5">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5">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5">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5">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5">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5">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5">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5">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5">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5">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5">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5">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5">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5">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5">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5">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5">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5">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5">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5">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5">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5">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5">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5">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5">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5">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5">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5">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5">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5">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5">
      <c r="E409" s="9"/>
      <c r="I409" s="10"/>
    </row>
    <row r="410" spans="1:51" s="7" customFormat="1" x14ac:dyDescent="0.25">
      <c r="E410" s="9"/>
      <c r="I410" s="10"/>
    </row>
    <row r="411" spans="1:51" s="7" customFormat="1" x14ac:dyDescent="0.25">
      <c r="E411" s="9"/>
      <c r="I411" s="10"/>
    </row>
  </sheetData>
  <mergeCells count="22">
    <mergeCell ref="BA5:BE5"/>
    <mergeCell ref="BA10:BE10"/>
    <mergeCell ref="AG3:BE3"/>
    <mergeCell ref="AG1:BE1"/>
    <mergeCell ref="BA6:BE9"/>
    <mergeCell ref="AG5:AL5"/>
    <mergeCell ref="AI9:AW9"/>
    <mergeCell ref="AI10:AW10"/>
    <mergeCell ref="AG6:AK6"/>
    <mergeCell ref="AG7:AK7"/>
    <mergeCell ref="A1:AE1"/>
    <mergeCell ref="G10:AE10"/>
    <mergeCell ref="A3:AE3"/>
    <mergeCell ref="J6:K6"/>
    <mergeCell ref="G9:AE9"/>
    <mergeCell ref="A6:C7"/>
    <mergeCell ref="D6:D7"/>
    <mergeCell ref="A5:D5"/>
    <mergeCell ref="X5:AE5"/>
    <mergeCell ref="G7:K7"/>
    <mergeCell ref="X7:AD7"/>
    <mergeCell ref="X6:AD6"/>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11"/>
  <sheetViews>
    <sheetView zoomScaleNormal="100" workbookViewId="0">
      <pane ySplit="12" topLeftCell="A14" activePane="bottomLeft" state="frozen"/>
      <selection pane="bottomLeft" sqref="A1:AH1"/>
    </sheetView>
  </sheetViews>
  <sheetFormatPr defaultRowHeight="13.2" x14ac:dyDescent="0.25"/>
  <cols>
    <col min="1" max="1" width="7.44140625" customWidth="1"/>
    <col min="2" max="2" width="9" customWidth="1"/>
    <col min="3" max="4" width="11.109375" customWidth="1"/>
    <col min="5" max="5" width="12.44140625" customWidth="1"/>
    <col min="6" max="6" width="10.6640625" customWidth="1"/>
    <col min="7" max="7" width="9.5546875" customWidth="1"/>
    <col min="8" max="8" width="9.77734375" style="1" customWidth="1"/>
    <col min="9" max="9" width="0.5546875" customWidth="1"/>
    <col min="10" max="11" width="4.5546875" customWidth="1"/>
    <col min="12" max="12" width="4.5546875" style="2" customWidth="1"/>
    <col min="13" max="34" width="4.5546875" customWidth="1"/>
    <col min="35" max="35" width="0.5546875" customWidth="1"/>
    <col min="36" max="36" width="11.6640625" customWidth="1"/>
    <col min="37" max="37" width="0.5546875" customWidth="1"/>
    <col min="38" max="52" width="4.44140625" customWidth="1"/>
    <col min="53" max="53" width="0.6640625" customWidth="1"/>
    <col min="54" max="54" width="11.6640625" customWidth="1"/>
    <col min="55" max="55" width="0.5546875" customWidth="1"/>
  </cols>
  <sheetData>
    <row r="1" spans="1:60" ht="13.8" thickBot="1" x14ac:dyDescent="0.3">
      <c r="A1" s="127" t="s">
        <v>121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9"/>
      <c r="AJ1" s="221" t="s">
        <v>120</v>
      </c>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row>
    <row r="2" spans="1:60" ht="13.8" thickBot="1" x14ac:dyDescent="0.3">
      <c r="A2" s="22" t="s">
        <v>103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4"/>
      <c r="AJ2" s="223"/>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5"/>
    </row>
    <row r="3" spans="1:60" ht="67.5" customHeight="1" thickBot="1" x14ac:dyDescent="0.3">
      <c r="A3" s="133" t="s">
        <v>144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5"/>
      <c r="AJ3" s="133" t="s">
        <v>146</v>
      </c>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5"/>
    </row>
    <row r="4" spans="1:60" ht="3" customHeight="1" thickBot="1" x14ac:dyDescent="0.3">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1"/>
    </row>
    <row r="5" spans="1:60" ht="13.8" thickBot="1" x14ac:dyDescent="0.3">
      <c r="A5" s="147" t="s">
        <v>104</v>
      </c>
      <c r="B5" s="148"/>
      <c r="C5" s="148"/>
      <c r="D5" s="149"/>
      <c r="E5" s="26"/>
      <c r="F5" s="147" t="s">
        <v>104</v>
      </c>
      <c r="G5" s="148"/>
      <c r="H5" s="148"/>
      <c r="I5" s="148"/>
      <c r="J5" s="148"/>
      <c r="K5" s="148"/>
      <c r="L5" s="149"/>
      <c r="M5" s="26"/>
      <c r="N5" s="158" t="s">
        <v>133</v>
      </c>
      <c r="O5" s="159"/>
      <c r="P5" s="159"/>
      <c r="Q5" s="159"/>
      <c r="R5" s="159"/>
      <c r="S5" s="159"/>
      <c r="T5" s="159"/>
      <c r="U5" s="159"/>
      <c r="V5" s="160"/>
      <c r="AA5" s="35" t="s">
        <v>110</v>
      </c>
      <c r="AB5" s="36"/>
      <c r="AC5" s="36"/>
      <c r="AD5" s="36"/>
      <c r="AE5" s="36"/>
      <c r="AF5" s="36"/>
      <c r="AG5" s="36"/>
      <c r="AH5" s="37"/>
      <c r="AI5" s="20"/>
      <c r="AJ5" s="176" t="s">
        <v>113</v>
      </c>
      <c r="AK5" s="177"/>
      <c r="AL5" s="177"/>
      <c r="AM5" s="177"/>
      <c r="AN5" s="177"/>
      <c r="AO5" s="178"/>
      <c r="AP5" s="26"/>
      <c r="AQ5" s="26"/>
      <c r="AR5" s="26"/>
      <c r="AS5" s="26"/>
      <c r="AT5" s="26"/>
      <c r="AU5" s="26"/>
      <c r="AV5" s="26"/>
      <c r="AW5" s="26"/>
      <c r="AX5" s="26"/>
      <c r="AY5" s="26"/>
      <c r="AZ5" s="26"/>
      <c r="BA5" s="26"/>
      <c r="BB5" s="26"/>
      <c r="BD5" s="158" t="s">
        <v>134</v>
      </c>
      <c r="BE5" s="159"/>
      <c r="BF5" s="159"/>
      <c r="BG5" s="159"/>
      <c r="BH5" s="160"/>
    </row>
    <row r="6" spans="1:60" s="61" customFormat="1" ht="12.6" customHeight="1" thickBot="1" x14ac:dyDescent="0.3">
      <c r="A6" s="192" t="s">
        <v>109</v>
      </c>
      <c r="B6" s="193"/>
      <c r="C6" s="193"/>
      <c r="D6" s="145">
        <v>20</v>
      </c>
      <c r="E6" s="46"/>
      <c r="F6" s="192" t="s">
        <v>122</v>
      </c>
      <c r="G6" s="193"/>
      <c r="H6" s="193"/>
      <c r="I6" s="193"/>
      <c r="J6" s="193"/>
      <c r="K6" s="204">
        <v>8</v>
      </c>
      <c r="L6" s="205"/>
      <c r="M6" s="46"/>
      <c r="N6" s="202" t="s">
        <v>130</v>
      </c>
      <c r="O6" s="196"/>
      <c r="P6" s="196"/>
      <c r="Q6" s="196" t="s">
        <v>131</v>
      </c>
      <c r="R6" s="196"/>
      <c r="S6" s="196"/>
      <c r="T6" s="196" t="s">
        <v>132</v>
      </c>
      <c r="U6" s="196"/>
      <c r="V6" s="197"/>
      <c r="AA6" s="60" t="s">
        <v>111</v>
      </c>
      <c r="AB6" s="62"/>
      <c r="AC6" s="62"/>
      <c r="AD6" s="62"/>
      <c r="AE6" s="62"/>
      <c r="AF6" s="62"/>
      <c r="AG6" s="62"/>
      <c r="AH6" s="63">
        <v>0.5</v>
      </c>
      <c r="AI6" s="64"/>
      <c r="AJ6" s="65" t="s">
        <v>114</v>
      </c>
      <c r="AK6" s="66"/>
      <c r="AL6" s="66"/>
      <c r="AM6" s="66"/>
      <c r="AN6" s="66"/>
      <c r="AO6" s="67">
        <f>1/AH6</f>
        <v>2</v>
      </c>
      <c r="AP6" s="26"/>
      <c r="AQ6" s="26"/>
      <c r="AR6" s="26"/>
      <c r="AS6" s="26"/>
      <c r="AT6" s="26"/>
      <c r="AU6" s="26"/>
      <c r="AV6" s="26"/>
      <c r="AW6" s="26"/>
      <c r="AX6" s="26"/>
      <c r="AY6" s="26"/>
      <c r="AZ6" s="26"/>
      <c r="BA6" s="26"/>
      <c r="BB6" s="26"/>
      <c r="BD6" s="167" t="s">
        <v>142</v>
      </c>
      <c r="BE6" s="168"/>
      <c r="BF6" s="168"/>
      <c r="BG6" s="168"/>
      <c r="BH6" s="169"/>
    </row>
    <row r="7" spans="1:60" s="61" customFormat="1" ht="16.5" customHeight="1" thickBot="1" x14ac:dyDescent="0.3">
      <c r="A7" s="194"/>
      <c r="B7" s="195"/>
      <c r="C7" s="195"/>
      <c r="D7" s="146"/>
      <c r="E7" s="46"/>
      <c r="F7" s="194"/>
      <c r="G7" s="195"/>
      <c r="H7" s="195"/>
      <c r="I7" s="195"/>
      <c r="J7" s="195"/>
      <c r="K7" s="206"/>
      <c r="L7" s="146"/>
      <c r="M7" s="46"/>
      <c r="N7" s="200">
        <f>SUM(F12:F112)</f>
        <v>1000</v>
      </c>
      <c r="O7" s="201"/>
      <c r="P7" s="201"/>
      <c r="Q7" s="203">
        <f>SUMIF(B13:B112,"1",F13:F112)</f>
        <v>380</v>
      </c>
      <c r="R7" s="203"/>
      <c r="S7" s="203"/>
      <c r="T7" s="198">
        <f>SUMIF(B13:B112,"2",F13:F112)</f>
        <v>620</v>
      </c>
      <c r="U7" s="198"/>
      <c r="V7" s="199"/>
      <c r="AA7" s="59" t="s">
        <v>112</v>
      </c>
      <c r="AB7" s="68"/>
      <c r="AC7" s="68"/>
      <c r="AD7" s="68"/>
      <c r="AE7" s="68"/>
      <c r="AF7" s="68"/>
      <c r="AG7" s="68"/>
      <c r="AH7" s="69">
        <v>5</v>
      </c>
      <c r="AJ7" s="59" t="s">
        <v>115</v>
      </c>
      <c r="AK7" s="68"/>
      <c r="AL7" s="68"/>
      <c r="AM7" s="68"/>
      <c r="AN7" s="68"/>
      <c r="AO7" s="70">
        <f>1/(AH7/D6)</f>
        <v>4</v>
      </c>
      <c r="AP7" s="26"/>
      <c r="AQ7" s="26"/>
      <c r="AR7" s="26"/>
      <c r="AS7" s="26"/>
      <c r="AT7" s="26"/>
      <c r="AU7" s="26"/>
      <c r="AV7" s="26"/>
      <c r="AW7" s="26"/>
      <c r="AX7" s="26"/>
      <c r="AY7" s="26"/>
      <c r="AZ7" s="26"/>
      <c r="BA7" s="26"/>
      <c r="BB7" s="26"/>
      <c r="BD7" s="170"/>
      <c r="BE7" s="171"/>
      <c r="BF7" s="171"/>
      <c r="BG7" s="171"/>
      <c r="BH7" s="172"/>
    </row>
    <row r="8" spans="1:60" ht="8.25" customHeight="1" thickBot="1" x14ac:dyDescent="0.3">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170"/>
      <c r="BE8" s="171"/>
      <c r="BF8" s="171"/>
      <c r="BG8" s="171"/>
      <c r="BH8" s="172"/>
    </row>
    <row r="9" spans="1:60" ht="15" customHeight="1" thickBot="1" x14ac:dyDescent="0.3">
      <c r="A9" s="7"/>
      <c r="B9" s="7"/>
      <c r="C9" s="207" t="s">
        <v>104</v>
      </c>
      <c r="D9" s="208"/>
      <c r="E9" s="209"/>
      <c r="G9" s="9"/>
      <c r="H9" s="38" t="s">
        <v>119</v>
      </c>
      <c r="I9" s="7"/>
      <c r="J9" s="138" t="s">
        <v>105</v>
      </c>
      <c r="K9" s="139"/>
      <c r="L9" s="139"/>
      <c r="M9" s="139"/>
      <c r="N9" s="139"/>
      <c r="O9" s="139"/>
      <c r="P9" s="139"/>
      <c r="Q9" s="139"/>
      <c r="R9" s="139"/>
      <c r="S9" s="139"/>
      <c r="T9" s="139"/>
      <c r="U9" s="139"/>
      <c r="V9" s="139"/>
      <c r="W9" s="139"/>
      <c r="X9" s="139"/>
      <c r="Y9" s="139"/>
      <c r="Z9" s="139"/>
      <c r="AA9" s="139"/>
      <c r="AB9" s="139"/>
      <c r="AC9" s="139"/>
      <c r="AD9" s="139"/>
      <c r="AE9" s="139"/>
      <c r="AF9" s="139"/>
      <c r="AG9" s="139"/>
      <c r="AH9" s="140"/>
      <c r="AJ9" s="38" t="s">
        <v>119</v>
      </c>
      <c r="AL9" s="158" t="s">
        <v>139</v>
      </c>
      <c r="AM9" s="159"/>
      <c r="AN9" s="159"/>
      <c r="AO9" s="159"/>
      <c r="AP9" s="159"/>
      <c r="AQ9" s="159"/>
      <c r="AR9" s="159"/>
      <c r="AS9" s="159"/>
      <c r="AT9" s="159"/>
      <c r="AU9" s="159"/>
      <c r="AV9" s="159"/>
      <c r="AW9" s="159"/>
      <c r="AX9" s="159"/>
      <c r="AY9" s="159"/>
      <c r="AZ9" s="160"/>
      <c r="BB9" s="38" t="s">
        <v>119</v>
      </c>
      <c r="BD9" s="173"/>
      <c r="BE9" s="174"/>
      <c r="BF9" s="174"/>
      <c r="BG9" s="174"/>
      <c r="BH9" s="175"/>
    </row>
    <row r="10" spans="1:60" ht="15" customHeight="1" thickBot="1" x14ac:dyDescent="0.3">
      <c r="A10" s="210" t="s">
        <v>0</v>
      </c>
      <c r="B10" s="210" t="s">
        <v>137</v>
      </c>
      <c r="C10" s="212" t="s">
        <v>123</v>
      </c>
      <c r="D10" s="213"/>
      <c r="E10" s="214"/>
      <c r="F10" s="215" t="s">
        <v>109</v>
      </c>
      <c r="G10" s="215" t="s">
        <v>1</v>
      </c>
      <c r="H10" s="215" t="s">
        <v>116</v>
      </c>
      <c r="I10" s="7"/>
      <c r="J10" s="217" t="s">
        <v>138</v>
      </c>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c r="AJ10" s="226" t="s">
        <v>117</v>
      </c>
      <c r="AL10" s="185" t="s">
        <v>141</v>
      </c>
      <c r="AM10" s="186"/>
      <c r="AN10" s="186"/>
      <c r="AO10" s="186"/>
      <c r="AP10" s="186"/>
      <c r="AQ10" s="186"/>
      <c r="AR10" s="186"/>
      <c r="AS10" s="186"/>
      <c r="AT10" s="186"/>
      <c r="AU10" s="186"/>
      <c r="AV10" s="186"/>
      <c r="AW10" s="186"/>
      <c r="AX10" s="186"/>
      <c r="AY10" s="186"/>
      <c r="AZ10" s="187"/>
      <c r="BB10" s="226" t="s">
        <v>118</v>
      </c>
      <c r="BD10" s="185" t="s">
        <v>135</v>
      </c>
      <c r="BE10" s="186"/>
      <c r="BF10" s="186"/>
      <c r="BG10" s="186"/>
      <c r="BH10" s="187"/>
    </row>
    <row r="11" spans="1:60" s="3" customFormat="1" ht="57.75" customHeight="1" thickBot="1" x14ac:dyDescent="0.3">
      <c r="A11" s="211"/>
      <c r="B11" s="211"/>
      <c r="C11" s="33" t="s">
        <v>126</v>
      </c>
      <c r="D11" s="33" t="s">
        <v>124</v>
      </c>
      <c r="E11" s="33" t="s">
        <v>125</v>
      </c>
      <c r="F11" s="216"/>
      <c r="G11" s="216"/>
      <c r="H11" s="216"/>
      <c r="I11" s="13"/>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2"/>
      <c r="AJ11" s="227"/>
      <c r="AL11" s="188"/>
      <c r="AM11" s="189"/>
      <c r="AN11" s="189"/>
      <c r="AO11" s="189"/>
      <c r="AP11" s="189"/>
      <c r="AQ11" s="189"/>
      <c r="AR11" s="189"/>
      <c r="AS11" s="189"/>
      <c r="AT11" s="189"/>
      <c r="AU11" s="189"/>
      <c r="AV11" s="189"/>
      <c r="AW11" s="189"/>
      <c r="AX11" s="189"/>
      <c r="AY11" s="189"/>
      <c r="AZ11" s="190"/>
      <c r="BB11" s="227"/>
      <c r="BD11" s="188"/>
      <c r="BE11" s="189"/>
      <c r="BF11" s="189"/>
      <c r="BG11" s="189"/>
      <c r="BH11" s="190"/>
    </row>
    <row r="12" spans="1:60" s="4" customFormat="1" ht="21" customHeight="1" thickBot="1" x14ac:dyDescent="0.3">
      <c r="A12" s="45"/>
      <c r="B12" s="44" t="s">
        <v>127</v>
      </c>
      <c r="C12" s="34"/>
      <c r="D12" s="34"/>
      <c r="E12" s="34"/>
      <c r="F12" s="34"/>
      <c r="G12" s="34"/>
      <c r="H12" s="34"/>
      <c r="I12" s="5"/>
      <c r="J12" s="56">
        <v>1</v>
      </c>
      <c r="K12" s="57">
        <f t="shared" ref="K12:AH12" si="0">+J12+1</f>
        <v>2</v>
      </c>
      <c r="L12" s="57">
        <f t="shared" si="0"/>
        <v>3</v>
      </c>
      <c r="M12" s="57">
        <f t="shared" si="0"/>
        <v>4</v>
      </c>
      <c r="N12" s="57">
        <f t="shared" si="0"/>
        <v>5</v>
      </c>
      <c r="O12" s="57">
        <f t="shared" si="0"/>
        <v>6</v>
      </c>
      <c r="P12" s="57">
        <f t="shared" si="0"/>
        <v>7</v>
      </c>
      <c r="Q12" s="57">
        <f t="shared" si="0"/>
        <v>8</v>
      </c>
      <c r="R12" s="57">
        <f t="shared" si="0"/>
        <v>9</v>
      </c>
      <c r="S12" s="57">
        <f t="shared" si="0"/>
        <v>10</v>
      </c>
      <c r="T12" s="57">
        <f t="shared" si="0"/>
        <v>11</v>
      </c>
      <c r="U12" s="57">
        <f t="shared" si="0"/>
        <v>12</v>
      </c>
      <c r="V12" s="57">
        <f t="shared" si="0"/>
        <v>13</v>
      </c>
      <c r="W12" s="57">
        <f t="shared" si="0"/>
        <v>14</v>
      </c>
      <c r="X12" s="57">
        <f t="shared" si="0"/>
        <v>15</v>
      </c>
      <c r="Y12" s="57">
        <f t="shared" si="0"/>
        <v>16</v>
      </c>
      <c r="Z12" s="57">
        <f t="shared" si="0"/>
        <v>17</v>
      </c>
      <c r="AA12" s="57">
        <f t="shared" si="0"/>
        <v>18</v>
      </c>
      <c r="AB12" s="57">
        <f t="shared" si="0"/>
        <v>19</v>
      </c>
      <c r="AC12" s="57">
        <f t="shared" si="0"/>
        <v>20</v>
      </c>
      <c r="AD12" s="57">
        <f t="shared" si="0"/>
        <v>21</v>
      </c>
      <c r="AE12" s="57">
        <f t="shared" si="0"/>
        <v>22</v>
      </c>
      <c r="AF12" s="57">
        <f t="shared" si="0"/>
        <v>23</v>
      </c>
      <c r="AG12" s="57">
        <f t="shared" si="0"/>
        <v>24</v>
      </c>
      <c r="AH12" s="58">
        <f t="shared" si="0"/>
        <v>25</v>
      </c>
      <c r="AJ12" s="79"/>
      <c r="AL12" s="53">
        <v>1</v>
      </c>
      <c r="AM12" s="54">
        <v>2</v>
      </c>
      <c r="AN12" s="54">
        <v>3</v>
      </c>
      <c r="AO12" s="54">
        <v>4</v>
      </c>
      <c r="AP12" s="54">
        <v>5</v>
      </c>
      <c r="AQ12" s="54">
        <v>6</v>
      </c>
      <c r="AR12" s="54">
        <v>7</v>
      </c>
      <c r="AS12" s="54">
        <v>8</v>
      </c>
      <c r="AT12" s="54">
        <v>9</v>
      </c>
      <c r="AU12" s="54">
        <v>10</v>
      </c>
      <c r="AV12" s="54">
        <v>11</v>
      </c>
      <c r="AW12" s="54">
        <v>12</v>
      </c>
      <c r="AX12" s="54">
        <v>13</v>
      </c>
      <c r="AY12" s="54">
        <v>14</v>
      </c>
      <c r="AZ12" s="55">
        <v>15</v>
      </c>
      <c r="BB12" s="79"/>
      <c r="BD12" s="53">
        <v>1</v>
      </c>
      <c r="BE12" s="54">
        <v>2</v>
      </c>
      <c r="BF12" s="54">
        <v>3</v>
      </c>
      <c r="BG12" s="54">
        <v>4</v>
      </c>
      <c r="BH12" s="55">
        <v>5</v>
      </c>
    </row>
    <row r="13" spans="1:60" s="66" customFormat="1" x14ac:dyDescent="0.25">
      <c r="A13" s="101" t="s">
        <v>2</v>
      </c>
      <c r="B13" s="80" t="s">
        <v>102</v>
      </c>
      <c r="C13" s="81">
        <v>160</v>
      </c>
      <c r="D13" s="81">
        <v>11</v>
      </c>
      <c r="E13" s="102">
        <f>C13-D13</f>
        <v>149</v>
      </c>
      <c r="F13" s="121">
        <f>IF(D13&lt;=$K$6,D13,IF(E13&gt;=$D$6-$K$6,$K$6,IF($D$6&lt;=C13,$D$6-E13,C13-E13)))</f>
        <v>8</v>
      </c>
      <c r="G13" s="124">
        <f t="shared" ref="G13" si="1">IF(D13&gt;0,D13/F13,"")</f>
        <v>1.375</v>
      </c>
      <c r="H13" s="118">
        <f t="shared" ref="H13:H18" ca="1" si="2">IF(G13="","",RAND()*G13)</f>
        <v>1.2954454819525116</v>
      </c>
      <c r="I13" s="83"/>
      <c r="J13" s="92">
        <f t="shared" ref="J13:J18" ca="1" si="3">IF(H13="","",ROUNDUP(H13,0))</f>
        <v>2</v>
      </c>
      <c r="K13" s="93">
        <f t="shared" ref="K13:AH13" ca="1" si="4">IF(K$12&lt;=$F13,ROUNDUP($H13+J$12*$G13,0),"")</f>
        <v>3</v>
      </c>
      <c r="L13" s="93">
        <f t="shared" ca="1" si="4"/>
        <v>5</v>
      </c>
      <c r="M13" s="93">
        <f t="shared" ca="1" si="4"/>
        <v>6</v>
      </c>
      <c r="N13" s="93">
        <f t="shared" ca="1" si="4"/>
        <v>7</v>
      </c>
      <c r="O13" s="93">
        <f t="shared" ca="1" si="4"/>
        <v>9</v>
      </c>
      <c r="P13" s="93">
        <f t="shared" ca="1" si="4"/>
        <v>10</v>
      </c>
      <c r="Q13" s="93">
        <f t="shared" ca="1" si="4"/>
        <v>11</v>
      </c>
      <c r="R13" s="93" t="str">
        <f t="shared" si="4"/>
        <v/>
      </c>
      <c r="S13" s="93" t="str">
        <f t="shared" si="4"/>
        <v/>
      </c>
      <c r="T13" s="93" t="str">
        <f t="shared" si="4"/>
        <v/>
      </c>
      <c r="U13" s="93" t="str">
        <f t="shared" si="4"/>
        <v/>
      </c>
      <c r="V13" s="93" t="str">
        <f t="shared" si="4"/>
        <v/>
      </c>
      <c r="W13" s="93" t="str">
        <f t="shared" si="4"/>
        <v/>
      </c>
      <c r="X13" s="93" t="str">
        <f t="shared" si="4"/>
        <v/>
      </c>
      <c r="Y13" s="93" t="str">
        <f t="shared" si="4"/>
        <v/>
      </c>
      <c r="Z13" s="93" t="str">
        <f t="shared" si="4"/>
        <v/>
      </c>
      <c r="AA13" s="93" t="str">
        <f t="shared" si="4"/>
        <v/>
      </c>
      <c r="AB13" s="93" t="str">
        <f t="shared" si="4"/>
        <v/>
      </c>
      <c r="AC13" s="93" t="str">
        <f t="shared" si="4"/>
        <v/>
      </c>
      <c r="AD13" s="93" t="str">
        <f t="shared" si="4"/>
        <v/>
      </c>
      <c r="AE13" s="93" t="str">
        <f t="shared" si="4"/>
        <v/>
      </c>
      <c r="AF13" s="93" t="str">
        <f t="shared" si="4"/>
        <v/>
      </c>
      <c r="AG13" s="93" t="str">
        <f t="shared" si="4"/>
        <v/>
      </c>
      <c r="AH13" s="94" t="str">
        <f t="shared" si="4"/>
        <v/>
      </c>
      <c r="AJ13" s="232">
        <f ca="1">IF(C13&lt;$AO$6,RAND()*C13/$AO$6,RAND()*$AO$6)</f>
        <v>1.7190322995883769</v>
      </c>
      <c r="AK13" s="179"/>
      <c r="AL13" s="233">
        <f t="shared" ref="AL13:AL77" ca="1" si="5">ROUNDUP($AJ13,0)</f>
        <v>2</v>
      </c>
      <c r="AM13" s="191">
        <f t="shared" ref="AM13" ca="1" si="6">IF((IF(AM$12&lt;=($AH$6*$D$6),ROUNDUP($AJ13+(AL$12*$AO$6),0),""))&lt;=($F13+$F14),(IF(AM$12&lt;=($AH$6*$D$6),ROUNDUP($AJ13+(AL$12*$AO$6),0),"")),"")</f>
        <v>4</v>
      </c>
      <c r="AN13" s="191">
        <f t="shared" ref="AN13" ca="1" si="7">IF((IF(AN$12&lt;=($AH$6*$D$6),ROUNDUP($AJ13+(AM$12*$AO$6),0),""))&lt;=($F13+$F14),(IF(AN$12&lt;=($AH$6*$D$6),ROUNDUP($AJ13+(AM$12*$AO$6),0),"")),"")</f>
        <v>6</v>
      </c>
      <c r="AO13" s="191">
        <f t="shared" ref="AO13" ca="1" si="8">IF((IF(AO$12&lt;=($AH$6*$D$6),ROUNDUP($AJ13+(AN$12*$AO$6),0),""))&lt;=($F13+$F14),(IF(AO$12&lt;=($AH$6*$D$6),ROUNDUP($AJ13+(AN$12*$AO$6),0),"")),"")</f>
        <v>8</v>
      </c>
      <c r="AP13" s="191">
        <f t="shared" ref="AP13" ca="1" si="9">IF((IF(AP$12&lt;=($AH$6*$D$6),ROUNDUP($AJ13+(AO$12*$AO$6),0),""))&lt;=($F13+$F14),(IF(AP$12&lt;=($AH$6*$D$6),ROUNDUP($AJ13+(AO$12*$AO$6),0),"")),"")</f>
        <v>10</v>
      </c>
      <c r="AQ13" s="191">
        <f t="shared" ref="AQ13" ca="1" si="10">IF((IF(AQ$12&lt;=($AH$6*$D$6),ROUNDUP($AJ13+(AP$12*$AO$6),0),""))&lt;=($F13+$F14),(IF(AQ$12&lt;=($AH$6*$D$6),ROUNDUP($AJ13+(AP$12*$AO$6),0),"")),"")</f>
        <v>12</v>
      </c>
      <c r="AR13" s="191">
        <f t="shared" ref="AR13" ca="1" si="11">IF((IF(AR$12&lt;=($AH$6*$D$6),ROUNDUP($AJ13+(AQ$12*$AO$6),0),""))&lt;=($F13+$F14),(IF(AR$12&lt;=($AH$6*$D$6),ROUNDUP($AJ13+(AQ$12*$AO$6),0),"")),"")</f>
        <v>14</v>
      </c>
      <c r="AS13" s="191">
        <f t="shared" ref="AS13" ca="1" si="12">IF((IF(AS$12&lt;=($AH$6*$D$6),ROUNDUP($AJ13+(AR$12*$AO$6),0),""))&lt;=($F13+$F14),(IF(AS$12&lt;=($AH$6*$D$6),ROUNDUP($AJ13+(AR$12*$AO$6),0),"")),"")</f>
        <v>16</v>
      </c>
      <c r="AT13" s="191">
        <f t="shared" ref="AT13" ca="1" si="13">IF((IF(AT$12&lt;=($AH$6*$D$6),ROUNDUP($AJ13+(AS$12*$AO$6),0),""))&lt;=($F13+$F14),(IF(AT$12&lt;=($AH$6*$D$6),ROUNDUP($AJ13+(AS$12*$AO$6),0),"")),"")</f>
        <v>18</v>
      </c>
      <c r="AU13" s="191">
        <f t="shared" ref="AU13" ca="1" si="14">IF((IF(AU$12&lt;=($AH$6*$D$6),ROUNDUP($AJ13+(AT$12*$AO$6),0),""))&lt;=($F13+$F14),(IF(AU$12&lt;=($AH$6*$D$6),ROUNDUP($AJ13+(AT$12*$AO$6),0),"")),"")</f>
        <v>20</v>
      </c>
      <c r="AV13" s="191" t="str">
        <f t="shared" ref="AV13" si="15">IF((IF(AV$12&lt;=($AH$6*$D$6),ROUNDUP($AJ13+(AU$12*$AO$6),0),""))&lt;=($F13+$F14),(IF(AV$12&lt;=($AH$6*$D$6),ROUNDUP($AJ13+(AU$12*$AO$6),0),"")),"")</f>
        <v/>
      </c>
      <c r="AW13" s="191" t="str">
        <f t="shared" ref="AW13" si="16">IF((IF(AW$12&lt;=($AH$6*$D$6),ROUNDUP($AJ13+(AV$12*$AO$6),0),""))&lt;=($F13+$F14),(IF(AW$12&lt;=($AH$6*$D$6),ROUNDUP($AJ13+(AV$12*$AO$6),0),"")),"")</f>
        <v/>
      </c>
      <c r="AX13" s="191" t="str">
        <f t="shared" ref="AX13" si="17">IF((IF(AX$12&lt;=($AH$6*$D$6),ROUNDUP($AJ13+(AW$12*$AO$6),0),""))&lt;=($F13+$F14),(IF(AX$12&lt;=($AH$6*$D$6),ROUNDUP($AJ13+(AW$12*$AO$6),0),"")),"")</f>
        <v/>
      </c>
      <c r="AY13" s="191" t="str">
        <f t="shared" ref="AY13" si="18">IF((IF(AY$12&lt;=($AH$6*$D$6),ROUNDUP($AJ13+(AX$12*$AO$6),0),""))&lt;=($F13+$F14),(IF(AY$12&lt;=($AH$6*$D$6),ROUNDUP($AJ13+(AX$12*$AO$6),0),"")),"")</f>
        <v/>
      </c>
      <c r="AZ13" s="234" t="str">
        <f t="shared" ref="AZ13" si="19">IF((IF(AZ$12&lt;=($AH$6*$D$6),ROUNDUP($AJ13+(AY$12*$AO$6),0),""))&lt;=($F13+$F14),(IF(AZ$12&lt;=($AH$6*$D$6),ROUNDUP($AJ13+(AY$12*$AO$6),0),"")),"")</f>
        <v/>
      </c>
      <c r="BA13" s="78"/>
      <c r="BB13" s="232">
        <f ca="1">IF(C13&gt;=$D$6,RAND()*$AO$7,RAND()*C13/$AH$7)</f>
        <v>0.27225588623848873</v>
      </c>
      <c r="BD13" s="233">
        <f ca="1">ROUNDUP($BB13,0)</f>
        <v>1</v>
      </c>
      <c r="BE13" s="228">
        <f ca="1">IF($C13&gt;=$AH$7,(IF(BE$12&lt;=$AH$7,ROUNDUP($BB13+(BD$12*(($F13+$F14)/$AH$7)),0),"")),(IF(BE$12&lt;=$C13,BE$12,"")))</f>
        <v>5</v>
      </c>
      <c r="BF13" s="228">
        <f t="shared" ref="BF13:BH13" ca="1" si="20">IF($C13&gt;=$AH$7,(IF(BF$12&lt;=$AH$7,ROUNDUP($BB13+(BE$12*(($F13+$F14)/$AH$7)),0),"")),(IF(BF$12&lt;=$C13,BF$12,"")))</f>
        <v>9</v>
      </c>
      <c r="BG13" s="228">
        <f t="shared" ca="1" si="20"/>
        <v>13</v>
      </c>
      <c r="BH13" s="230">
        <f t="shared" ca="1" si="20"/>
        <v>17</v>
      </c>
    </row>
    <row r="14" spans="1:60" s="66" customFormat="1" x14ac:dyDescent="0.25">
      <c r="A14" s="101" t="s">
        <v>2</v>
      </c>
      <c r="B14" s="84" t="s">
        <v>128</v>
      </c>
      <c r="C14" s="103">
        <f>C13</f>
        <v>160</v>
      </c>
      <c r="D14" s="103">
        <f>D13</f>
        <v>11</v>
      </c>
      <c r="E14" s="104">
        <f>E13</f>
        <v>149</v>
      </c>
      <c r="F14" s="125">
        <f t="shared" ref="F14:F76" si="21">IF(C13&gt;=$D$6,$D$6-F13,IF(C13-F13&gt;=E13,E13,C13-F13))</f>
        <v>12</v>
      </c>
      <c r="G14" s="67">
        <f t="shared" ref="G14" si="22">IF(E14&gt;0,E14/F14,"")</f>
        <v>12.416666666666666</v>
      </c>
      <c r="H14" s="117">
        <f t="shared" ca="1" si="2"/>
        <v>11.238695234228549</v>
      </c>
      <c r="I14" s="83"/>
      <c r="J14" s="95">
        <f t="shared" ca="1" si="3"/>
        <v>12</v>
      </c>
      <c r="K14" s="96">
        <f t="shared" ref="K14:AH14" ca="1" si="23">IF(K$12&lt;=$F14,ROUNDUP($H14+J$12*$G14,0),"")</f>
        <v>24</v>
      </c>
      <c r="L14" s="96">
        <f t="shared" ca="1" si="23"/>
        <v>37</v>
      </c>
      <c r="M14" s="96">
        <f t="shared" ca="1" si="23"/>
        <v>49</v>
      </c>
      <c r="N14" s="96">
        <f t="shared" ca="1" si="23"/>
        <v>61</v>
      </c>
      <c r="O14" s="96">
        <f t="shared" ca="1" si="23"/>
        <v>74</v>
      </c>
      <c r="P14" s="96">
        <f t="shared" ca="1" si="23"/>
        <v>86</v>
      </c>
      <c r="Q14" s="96">
        <f t="shared" ca="1" si="23"/>
        <v>99</v>
      </c>
      <c r="R14" s="96">
        <f t="shared" ca="1" si="23"/>
        <v>111</v>
      </c>
      <c r="S14" s="96">
        <f t="shared" ca="1" si="23"/>
        <v>123</v>
      </c>
      <c r="T14" s="96">
        <f t="shared" ca="1" si="23"/>
        <v>136</v>
      </c>
      <c r="U14" s="96">
        <f t="shared" ca="1" si="23"/>
        <v>148</v>
      </c>
      <c r="V14" s="96" t="str">
        <f t="shared" si="23"/>
        <v/>
      </c>
      <c r="W14" s="96" t="str">
        <f t="shared" si="23"/>
        <v/>
      </c>
      <c r="X14" s="96" t="str">
        <f t="shared" si="23"/>
        <v/>
      </c>
      <c r="Y14" s="96" t="str">
        <f t="shared" si="23"/>
        <v/>
      </c>
      <c r="Z14" s="96" t="str">
        <f t="shared" si="23"/>
        <v/>
      </c>
      <c r="AA14" s="96" t="str">
        <f t="shared" si="23"/>
        <v/>
      </c>
      <c r="AB14" s="96" t="str">
        <f t="shared" si="23"/>
        <v/>
      </c>
      <c r="AC14" s="96" t="str">
        <f t="shared" si="23"/>
        <v/>
      </c>
      <c r="AD14" s="96" t="str">
        <f t="shared" si="23"/>
        <v/>
      </c>
      <c r="AE14" s="96" t="str">
        <f t="shared" si="23"/>
        <v/>
      </c>
      <c r="AF14" s="96" t="str">
        <f t="shared" si="23"/>
        <v/>
      </c>
      <c r="AG14" s="96" t="str">
        <f t="shared" si="23"/>
        <v/>
      </c>
      <c r="AH14" s="97" t="str">
        <f t="shared" si="23"/>
        <v/>
      </c>
      <c r="AJ14" s="220"/>
      <c r="AK14" s="179"/>
      <c r="AL14" s="183"/>
      <c r="AM14" s="179"/>
      <c r="AN14" s="179"/>
      <c r="AO14" s="179"/>
      <c r="AP14" s="179"/>
      <c r="AQ14" s="179"/>
      <c r="AR14" s="179"/>
      <c r="AS14" s="179"/>
      <c r="AT14" s="179"/>
      <c r="AU14" s="179"/>
      <c r="AV14" s="179"/>
      <c r="AW14" s="179"/>
      <c r="AX14" s="179"/>
      <c r="AY14" s="179"/>
      <c r="AZ14" s="181"/>
      <c r="BA14" s="78"/>
      <c r="BB14" s="220"/>
      <c r="BD14" s="183"/>
      <c r="BE14" s="229"/>
      <c r="BF14" s="229"/>
      <c r="BG14" s="229"/>
      <c r="BH14" s="231"/>
    </row>
    <row r="15" spans="1:60" s="66" customFormat="1" ht="13.2" customHeight="1" x14ac:dyDescent="0.25">
      <c r="A15" s="101" t="s">
        <v>3</v>
      </c>
      <c r="B15" s="84" t="s">
        <v>102</v>
      </c>
      <c r="C15" s="85">
        <v>191</v>
      </c>
      <c r="D15" s="85">
        <v>17</v>
      </c>
      <c r="E15" s="104">
        <f>C15-D15</f>
        <v>174</v>
      </c>
      <c r="F15" s="125">
        <f t="shared" ref="F15" si="24">IF(D15&lt;=$K$6,D15,IF(E15&gt;=$D$6-$K$6,$K$6,IF($D$6&lt;=C15,$D$6-E15,C15-E15)))</f>
        <v>8</v>
      </c>
      <c r="G15" s="67">
        <f t="shared" ref="G15" si="25">IF(D15&gt;0,D15/F15,"")</f>
        <v>2.125</v>
      </c>
      <c r="H15" s="117">
        <f t="shared" ca="1" si="2"/>
        <v>1.9704102336078413</v>
      </c>
      <c r="I15" s="83"/>
      <c r="J15" s="95">
        <f t="shared" ca="1" si="3"/>
        <v>2</v>
      </c>
      <c r="K15" s="96">
        <f t="shared" ref="K15:AH15" ca="1" si="26">IF(K$12&lt;=$F15,ROUNDUP($H15+J$12*$G15,0),"")</f>
        <v>5</v>
      </c>
      <c r="L15" s="96">
        <f t="shared" ca="1" si="26"/>
        <v>7</v>
      </c>
      <c r="M15" s="96">
        <f t="shared" ca="1" si="26"/>
        <v>9</v>
      </c>
      <c r="N15" s="96">
        <f t="shared" ca="1" si="26"/>
        <v>11</v>
      </c>
      <c r="O15" s="96">
        <f t="shared" ca="1" si="26"/>
        <v>13</v>
      </c>
      <c r="P15" s="96">
        <f t="shared" ca="1" si="26"/>
        <v>15</v>
      </c>
      <c r="Q15" s="96">
        <f t="shared" ca="1" si="26"/>
        <v>17</v>
      </c>
      <c r="R15" s="96" t="str">
        <f t="shared" si="26"/>
        <v/>
      </c>
      <c r="S15" s="96" t="str">
        <f t="shared" si="26"/>
        <v/>
      </c>
      <c r="T15" s="96" t="str">
        <f t="shared" si="26"/>
        <v/>
      </c>
      <c r="U15" s="96" t="str">
        <f t="shared" si="26"/>
        <v/>
      </c>
      <c r="V15" s="96" t="str">
        <f t="shared" si="26"/>
        <v/>
      </c>
      <c r="W15" s="96" t="str">
        <f t="shared" si="26"/>
        <v/>
      </c>
      <c r="X15" s="96" t="str">
        <f t="shared" si="26"/>
        <v/>
      </c>
      <c r="Y15" s="96" t="str">
        <f t="shared" si="26"/>
        <v/>
      </c>
      <c r="Z15" s="96" t="str">
        <f t="shared" si="26"/>
        <v/>
      </c>
      <c r="AA15" s="96" t="str">
        <f t="shared" si="26"/>
        <v/>
      </c>
      <c r="AB15" s="96" t="str">
        <f t="shared" si="26"/>
        <v/>
      </c>
      <c r="AC15" s="96" t="str">
        <f t="shared" si="26"/>
        <v/>
      </c>
      <c r="AD15" s="96" t="str">
        <f t="shared" si="26"/>
        <v/>
      </c>
      <c r="AE15" s="96" t="str">
        <f t="shared" si="26"/>
        <v/>
      </c>
      <c r="AF15" s="96" t="str">
        <f t="shared" si="26"/>
        <v/>
      </c>
      <c r="AG15" s="96" t="str">
        <f t="shared" si="26"/>
        <v/>
      </c>
      <c r="AH15" s="97" t="str">
        <f t="shared" si="26"/>
        <v/>
      </c>
      <c r="AJ15" s="220">
        <f t="shared" ref="AJ15:AJ77" ca="1" si="27">IF(C15&lt;$AO$6,RAND()*C15/$AO$6,RAND()*$AO$6)</f>
        <v>1.1784550098419198</v>
      </c>
      <c r="AL15" s="183">
        <f t="shared" ca="1" si="5"/>
        <v>2</v>
      </c>
      <c r="AM15" s="179">
        <f t="shared" ref="AM15" ca="1" si="28">IF((IF(AM$12&lt;=($AH$6*$D$6),ROUNDUP($AJ15+(AL$12*$AO$6),0),""))&lt;=($F15+$F16),(IF(AM$12&lt;=($AH$6*$D$6),ROUNDUP($AJ15+(AL$12*$AO$6),0),"")),"")</f>
        <v>4</v>
      </c>
      <c r="AN15" s="179">
        <f t="shared" ref="AN15" ca="1" si="29">IF((IF(AN$12&lt;=($AH$6*$D$6),ROUNDUP($AJ15+(AM$12*$AO$6),0),""))&lt;=($F15+$F16),(IF(AN$12&lt;=($AH$6*$D$6),ROUNDUP($AJ15+(AM$12*$AO$6),0),"")),"")</f>
        <v>6</v>
      </c>
      <c r="AO15" s="179">
        <f t="shared" ref="AO15" ca="1" si="30">IF((IF(AO$12&lt;=($AH$6*$D$6),ROUNDUP($AJ15+(AN$12*$AO$6),0),""))&lt;=($F15+$F16),(IF(AO$12&lt;=($AH$6*$D$6),ROUNDUP($AJ15+(AN$12*$AO$6),0),"")),"")</f>
        <v>8</v>
      </c>
      <c r="AP15" s="179">
        <f t="shared" ref="AP15" ca="1" si="31">IF((IF(AP$12&lt;=($AH$6*$D$6),ROUNDUP($AJ15+(AO$12*$AO$6),0),""))&lt;=($F15+$F16),(IF(AP$12&lt;=($AH$6*$D$6),ROUNDUP($AJ15+(AO$12*$AO$6),0),"")),"")</f>
        <v>10</v>
      </c>
      <c r="AQ15" s="179">
        <f t="shared" ref="AQ15" ca="1" si="32">IF((IF(AQ$12&lt;=($AH$6*$D$6),ROUNDUP($AJ15+(AP$12*$AO$6),0),""))&lt;=($F15+$F16),(IF(AQ$12&lt;=($AH$6*$D$6),ROUNDUP($AJ15+(AP$12*$AO$6),0),"")),"")</f>
        <v>12</v>
      </c>
      <c r="AR15" s="179">
        <f t="shared" ref="AR15" ca="1" si="33">IF((IF(AR$12&lt;=($AH$6*$D$6),ROUNDUP($AJ15+(AQ$12*$AO$6),0),""))&lt;=($F15+$F16),(IF(AR$12&lt;=($AH$6*$D$6),ROUNDUP($AJ15+(AQ$12*$AO$6),0),"")),"")</f>
        <v>14</v>
      </c>
      <c r="AS15" s="179">
        <f t="shared" ref="AS15" ca="1" si="34">IF((IF(AS$12&lt;=($AH$6*$D$6),ROUNDUP($AJ15+(AR$12*$AO$6),0),""))&lt;=($F15+$F16),(IF(AS$12&lt;=($AH$6*$D$6),ROUNDUP($AJ15+(AR$12*$AO$6),0),"")),"")</f>
        <v>16</v>
      </c>
      <c r="AT15" s="179">
        <f t="shared" ref="AT15" ca="1" si="35">IF((IF(AT$12&lt;=($AH$6*$D$6),ROUNDUP($AJ15+(AS$12*$AO$6),0),""))&lt;=($F15+$F16),(IF(AT$12&lt;=($AH$6*$D$6),ROUNDUP($AJ15+(AS$12*$AO$6),0),"")),"")</f>
        <v>18</v>
      </c>
      <c r="AU15" s="179">
        <f t="shared" ref="AU15" ca="1" si="36">IF((IF(AU$12&lt;=($AH$6*$D$6),ROUNDUP($AJ15+(AT$12*$AO$6),0),""))&lt;=($F15+$F16),(IF(AU$12&lt;=($AH$6*$D$6),ROUNDUP($AJ15+(AT$12*$AO$6),0),"")),"")</f>
        <v>20</v>
      </c>
      <c r="AV15" s="179" t="str">
        <f t="shared" ref="AV15" si="37">IF((IF(AV$12&lt;=($AH$6*$D$6),ROUNDUP($AJ15+(AU$12*$AO$6),0),""))&lt;=($F15+$F16),(IF(AV$12&lt;=($AH$6*$D$6),ROUNDUP($AJ15+(AU$12*$AO$6),0),"")),"")</f>
        <v/>
      </c>
      <c r="AW15" s="179" t="str">
        <f t="shared" ref="AW15" si="38">IF((IF(AW$12&lt;=($AH$6*$D$6),ROUNDUP($AJ15+(AV$12*$AO$6),0),""))&lt;=($F15+$F16),(IF(AW$12&lt;=($AH$6*$D$6),ROUNDUP($AJ15+(AV$12*$AO$6),0),"")),"")</f>
        <v/>
      </c>
      <c r="AX15" s="179" t="str">
        <f t="shared" ref="AX15" si="39">IF((IF(AX$12&lt;=($AH$6*$D$6),ROUNDUP($AJ15+(AW$12*$AO$6),0),""))&lt;=($F15+$F16),(IF(AX$12&lt;=($AH$6*$D$6),ROUNDUP($AJ15+(AW$12*$AO$6),0),"")),"")</f>
        <v/>
      </c>
      <c r="AY15" s="179" t="str">
        <f t="shared" ref="AY15" si="40">IF((IF(AY$12&lt;=($AH$6*$D$6),ROUNDUP($AJ15+(AX$12*$AO$6),0),""))&lt;=($F15+$F16),(IF(AY$12&lt;=($AH$6*$D$6),ROUNDUP($AJ15+(AX$12*$AO$6),0),"")),"")</f>
        <v/>
      </c>
      <c r="AZ15" s="181" t="str">
        <f t="shared" ref="AZ15" si="41">IF((IF(AZ$12&lt;=($AH$6*$D$6),ROUNDUP($AJ15+(AY$12*$AO$6),0),""))&lt;=($F15+$F16),(IF(AZ$12&lt;=($AH$6*$D$6),ROUNDUP($AJ15+(AY$12*$AO$6),0),"")),"")</f>
        <v/>
      </c>
      <c r="BB15" s="220">
        <f t="shared" ref="BB15" ca="1" si="42">IF(C15&gt;=$D$6,RAND()*$AO$7,RAND()*C15/$AH$7)</f>
        <v>2.2891766585706441</v>
      </c>
      <c r="BD15" s="183">
        <f t="shared" ref="BD15" ca="1" si="43">ROUNDUP($BB15,0)</f>
        <v>3</v>
      </c>
      <c r="BE15" s="229">
        <f t="shared" ref="BE15" ca="1" si="44">IF($C15&gt;=$AH$7,(IF(BE$12&lt;=$AH$7,ROUNDUP($BB15+(BD$12*(($F15+$F16)/$AH$7)),0),"")),(IF(BE$12&lt;=$C15,BE$12,"")))</f>
        <v>7</v>
      </c>
      <c r="BF15" s="229">
        <f t="shared" ref="BF15" ca="1" si="45">IF($C15&gt;=$AH$7,(IF(BF$12&lt;=$AH$7,ROUNDUP($BB15+(BE$12*(($F15+$F16)/$AH$7)),0),"")),(IF(BF$12&lt;=$C15,BF$12,"")))</f>
        <v>11</v>
      </c>
      <c r="BG15" s="229">
        <f t="shared" ref="BG15" ca="1" si="46">IF($C15&gt;=$AH$7,(IF(BG$12&lt;=$AH$7,ROUNDUP($BB15+(BF$12*(($F15+$F16)/$AH$7)),0),"")),(IF(BG$12&lt;=$C15,BG$12,"")))</f>
        <v>15</v>
      </c>
      <c r="BH15" s="231">
        <f t="shared" ref="BH15" ca="1" si="47">IF($C15&gt;=$AH$7,(IF(BH$12&lt;=$AH$7,ROUNDUP($BB15+(BG$12*(($F15+$F16)/$AH$7)),0),"")),(IF(BH$12&lt;=$C15,BH$12,"")))</f>
        <v>19</v>
      </c>
    </row>
    <row r="16" spans="1:60" s="66" customFormat="1" x14ac:dyDescent="0.25">
      <c r="A16" s="101" t="s">
        <v>3</v>
      </c>
      <c r="B16" s="84" t="s">
        <v>128</v>
      </c>
      <c r="C16" s="103">
        <f>C15</f>
        <v>191</v>
      </c>
      <c r="D16" s="103">
        <f>D15</f>
        <v>17</v>
      </c>
      <c r="E16" s="104">
        <f>E15</f>
        <v>174</v>
      </c>
      <c r="F16" s="125">
        <f t="shared" si="21"/>
        <v>12</v>
      </c>
      <c r="G16" s="67">
        <f t="shared" ref="G16" si="48">IF(E16&gt;0,E16/F16,"")</f>
        <v>14.5</v>
      </c>
      <c r="H16" s="117">
        <f t="shared" ca="1" si="2"/>
        <v>10.054065832997102</v>
      </c>
      <c r="I16" s="83"/>
      <c r="J16" s="95">
        <f t="shared" ca="1" si="3"/>
        <v>11</v>
      </c>
      <c r="K16" s="96">
        <f ca="1">IF(K$12&lt;=$F16,ROUNDUP($H16+J$12*$G16,0),"")</f>
        <v>25</v>
      </c>
      <c r="L16" s="96">
        <f t="shared" ref="L16:AH16" ca="1" si="49">IF(L$12&lt;=$F16,ROUNDUP($H16+K$12*$G16,0),"")</f>
        <v>40</v>
      </c>
      <c r="M16" s="96">
        <f t="shared" ca="1" si="49"/>
        <v>54</v>
      </c>
      <c r="N16" s="96">
        <f t="shared" ca="1" si="49"/>
        <v>69</v>
      </c>
      <c r="O16" s="96">
        <f t="shared" ca="1" si="49"/>
        <v>83</v>
      </c>
      <c r="P16" s="96">
        <f t="shared" ca="1" si="49"/>
        <v>98</v>
      </c>
      <c r="Q16" s="96">
        <f t="shared" ca="1" si="49"/>
        <v>112</v>
      </c>
      <c r="R16" s="96">
        <f t="shared" ca="1" si="49"/>
        <v>127</v>
      </c>
      <c r="S16" s="96">
        <f t="shared" ca="1" si="49"/>
        <v>141</v>
      </c>
      <c r="T16" s="96">
        <f t="shared" ca="1" si="49"/>
        <v>156</v>
      </c>
      <c r="U16" s="96">
        <f t="shared" ca="1" si="49"/>
        <v>170</v>
      </c>
      <c r="V16" s="96" t="str">
        <f t="shared" si="49"/>
        <v/>
      </c>
      <c r="W16" s="96" t="str">
        <f t="shared" si="49"/>
        <v/>
      </c>
      <c r="X16" s="96" t="str">
        <f t="shared" si="49"/>
        <v/>
      </c>
      <c r="Y16" s="96" t="str">
        <f t="shared" si="49"/>
        <v/>
      </c>
      <c r="Z16" s="96" t="str">
        <f t="shared" si="49"/>
        <v/>
      </c>
      <c r="AA16" s="96" t="str">
        <f t="shared" si="49"/>
        <v/>
      </c>
      <c r="AB16" s="96" t="str">
        <f t="shared" si="49"/>
        <v/>
      </c>
      <c r="AC16" s="96" t="str">
        <f t="shared" si="49"/>
        <v/>
      </c>
      <c r="AD16" s="96" t="str">
        <f t="shared" si="49"/>
        <v/>
      </c>
      <c r="AE16" s="96" t="str">
        <f t="shared" si="49"/>
        <v/>
      </c>
      <c r="AF16" s="96" t="str">
        <f t="shared" si="49"/>
        <v/>
      </c>
      <c r="AG16" s="96" t="str">
        <f t="shared" si="49"/>
        <v/>
      </c>
      <c r="AH16" s="97" t="str">
        <f t="shared" si="49"/>
        <v/>
      </c>
      <c r="AJ16" s="220"/>
      <c r="AL16" s="183"/>
      <c r="AM16" s="179"/>
      <c r="AN16" s="179"/>
      <c r="AO16" s="179"/>
      <c r="AP16" s="179"/>
      <c r="AQ16" s="179"/>
      <c r="AR16" s="179"/>
      <c r="AS16" s="179"/>
      <c r="AT16" s="179"/>
      <c r="AU16" s="179"/>
      <c r="AV16" s="179"/>
      <c r="AW16" s="179"/>
      <c r="AX16" s="179"/>
      <c r="AY16" s="179"/>
      <c r="AZ16" s="181"/>
      <c r="BB16" s="220"/>
      <c r="BD16" s="183"/>
      <c r="BE16" s="229"/>
      <c r="BF16" s="229"/>
      <c r="BG16" s="229"/>
      <c r="BH16" s="231"/>
    </row>
    <row r="17" spans="1:60" s="66" customFormat="1" x14ac:dyDescent="0.25">
      <c r="A17" s="101" t="s">
        <v>4</v>
      </c>
      <c r="B17" s="84" t="s">
        <v>102</v>
      </c>
      <c r="C17" s="85">
        <v>188</v>
      </c>
      <c r="D17" s="85">
        <v>13</v>
      </c>
      <c r="E17" s="104">
        <f>C17-D17</f>
        <v>175</v>
      </c>
      <c r="F17" s="125">
        <f t="shared" ref="F17" si="50">IF(D17&lt;=$K$6,D17,IF(E17&gt;=$D$6-$K$6,$K$6,IF($D$6&lt;=C17,$D$6-E17,C17-E17)))</f>
        <v>8</v>
      </c>
      <c r="G17" s="67">
        <f t="shared" ref="G17" si="51">IF(D17&gt;0,D17/F17,"")</f>
        <v>1.625</v>
      </c>
      <c r="H17" s="117">
        <f t="shared" ca="1" si="2"/>
        <v>1.1671901946386685</v>
      </c>
      <c r="I17" s="83"/>
      <c r="J17" s="95">
        <f t="shared" ca="1" si="3"/>
        <v>2</v>
      </c>
      <c r="K17" s="96">
        <f t="shared" ref="K17:AH17" ca="1" si="52">IF(K$12&lt;=$F17,ROUNDUP($H17+J$12*$G17,0),"")</f>
        <v>3</v>
      </c>
      <c r="L17" s="96">
        <f t="shared" ca="1" si="52"/>
        <v>5</v>
      </c>
      <c r="M17" s="96">
        <f t="shared" ca="1" si="52"/>
        <v>7</v>
      </c>
      <c r="N17" s="96">
        <f t="shared" ca="1" si="52"/>
        <v>8</v>
      </c>
      <c r="O17" s="96">
        <f t="shared" ca="1" si="52"/>
        <v>10</v>
      </c>
      <c r="P17" s="96">
        <f t="shared" ca="1" si="52"/>
        <v>11</v>
      </c>
      <c r="Q17" s="96">
        <f t="shared" ca="1" si="52"/>
        <v>13</v>
      </c>
      <c r="R17" s="96" t="str">
        <f t="shared" si="52"/>
        <v/>
      </c>
      <c r="S17" s="96" t="str">
        <f t="shared" si="52"/>
        <v/>
      </c>
      <c r="T17" s="96" t="str">
        <f t="shared" si="52"/>
        <v/>
      </c>
      <c r="U17" s="96" t="str">
        <f t="shared" si="52"/>
        <v/>
      </c>
      <c r="V17" s="96" t="str">
        <f t="shared" si="52"/>
        <v/>
      </c>
      <c r="W17" s="96" t="str">
        <f t="shared" si="52"/>
        <v/>
      </c>
      <c r="X17" s="96" t="str">
        <f t="shared" si="52"/>
        <v/>
      </c>
      <c r="Y17" s="96" t="str">
        <f t="shared" si="52"/>
        <v/>
      </c>
      <c r="Z17" s="96" t="str">
        <f t="shared" si="52"/>
        <v/>
      </c>
      <c r="AA17" s="96" t="str">
        <f t="shared" si="52"/>
        <v/>
      </c>
      <c r="AB17" s="96" t="str">
        <f t="shared" si="52"/>
        <v/>
      </c>
      <c r="AC17" s="96" t="str">
        <f t="shared" si="52"/>
        <v/>
      </c>
      <c r="AD17" s="96" t="str">
        <f t="shared" si="52"/>
        <v/>
      </c>
      <c r="AE17" s="96" t="str">
        <f t="shared" si="52"/>
        <v/>
      </c>
      <c r="AF17" s="96" t="str">
        <f t="shared" si="52"/>
        <v/>
      </c>
      <c r="AG17" s="96" t="str">
        <f t="shared" si="52"/>
        <v/>
      </c>
      <c r="AH17" s="97" t="str">
        <f t="shared" si="52"/>
        <v/>
      </c>
      <c r="AJ17" s="220">
        <f t="shared" ca="1" si="27"/>
        <v>1.7950241795103143</v>
      </c>
      <c r="AL17" s="183">
        <f t="shared" ca="1" si="5"/>
        <v>2</v>
      </c>
      <c r="AM17" s="179">
        <f ca="1">IF((IF(AM$12&lt;=($AH$6*$D$6),ROUNDUP($AJ17+(AL$12*$AO$6),0),""))&lt;=($F17+$F18),(IF(AM$12&lt;=($AH$6*$D$6),ROUNDUP($AJ17+(AL$12*$AO$6),0),"")),"")</f>
        <v>4</v>
      </c>
      <c r="AN17" s="179">
        <f t="shared" ref="AN17:AS17" ca="1" si="53">IF((IF(AN$12&lt;=($AH$6*$D$6),ROUNDUP($AJ17+(AM$12*$AO$6),0),""))&lt;=($F17+$F18),(IF(AN$12&lt;=($AH$6*$D$6),ROUNDUP($AJ17+(AM$12*$AO$6),0),"")),"")</f>
        <v>6</v>
      </c>
      <c r="AO17" s="179">
        <f t="shared" ca="1" si="53"/>
        <v>8</v>
      </c>
      <c r="AP17" s="179">
        <f t="shared" ca="1" si="53"/>
        <v>10</v>
      </c>
      <c r="AQ17" s="179">
        <f t="shared" ca="1" si="53"/>
        <v>12</v>
      </c>
      <c r="AR17" s="179">
        <f t="shared" ca="1" si="53"/>
        <v>14</v>
      </c>
      <c r="AS17" s="179">
        <f t="shared" ca="1" si="53"/>
        <v>16</v>
      </c>
      <c r="AT17" s="179">
        <f t="shared" ref="AT17" ca="1" si="54">IF((IF(AT$12&lt;=($AH$6*$D$6),ROUNDUP($AJ17+(AS$12*$AO$6),0),""))&lt;=($F17+$F18),(IF(AT$12&lt;=($AH$6*$D$6),ROUNDUP($AJ17+(AS$12*$AO$6),0),"")),"")</f>
        <v>18</v>
      </c>
      <c r="AU17" s="179">
        <f t="shared" ref="AU17" ca="1" si="55">IF((IF(AU$12&lt;=($AH$6*$D$6),ROUNDUP($AJ17+(AT$12*$AO$6),0),""))&lt;=($F17+$F18),(IF(AU$12&lt;=($AH$6*$D$6),ROUNDUP($AJ17+(AT$12*$AO$6),0),"")),"")</f>
        <v>20</v>
      </c>
      <c r="AV17" s="179" t="str">
        <f t="shared" ref="AV17" si="56">IF((IF(AV$12&lt;=($AH$6*$D$6),ROUNDUP($AJ17+(AU$12*$AO$6),0),""))&lt;=($F17+$F18),(IF(AV$12&lt;=($AH$6*$D$6),ROUNDUP($AJ17+(AU$12*$AO$6),0),"")),"")</f>
        <v/>
      </c>
      <c r="AW17" s="179" t="str">
        <f t="shared" ref="AW17" si="57">IF((IF(AW$12&lt;=($AH$6*$D$6),ROUNDUP($AJ17+(AV$12*$AO$6),0),""))&lt;=($F17+$F18),(IF(AW$12&lt;=($AH$6*$D$6),ROUNDUP($AJ17+(AV$12*$AO$6),0),"")),"")</f>
        <v/>
      </c>
      <c r="AX17" s="179" t="str">
        <f t="shared" ref="AX17" si="58">IF((IF(AX$12&lt;=($AH$6*$D$6),ROUNDUP($AJ17+(AW$12*$AO$6),0),""))&lt;=($F17+$F18),(IF(AX$12&lt;=($AH$6*$D$6),ROUNDUP($AJ17+(AW$12*$AO$6),0),"")),"")</f>
        <v/>
      </c>
      <c r="AY17" s="179" t="str">
        <f t="shared" ref="AY17" si="59">IF((IF(AY$12&lt;=($AH$6*$D$6),ROUNDUP($AJ17+(AX$12*$AO$6),0),""))&lt;=($F17+$F18),(IF(AY$12&lt;=($AH$6*$D$6),ROUNDUP($AJ17+(AX$12*$AO$6),0),"")),"")</f>
        <v/>
      </c>
      <c r="AZ17" s="181" t="str">
        <f t="shared" ref="AZ17" si="60">IF((IF(AZ$12&lt;=($AH$6*$D$6),ROUNDUP($AJ17+(AY$12*$AO$6),0),""))&lt;=($F17+$F18),(IF(AZ$12&lt;=($AH$6*$D$6),ROUNDUP($AJ17+(AY$12*$AO$6),0),"")),"")</f>
        <v/>
      </c>
      <c r="BB17" s="220">
        <f t="shared" ref="BB17" ca="1" si="61">IF(C17&gt;=$D$6,RAND()*$AO$7,RAND()*C17/$AH$7)</f>
        <v>0.41067463615521094</v>
      </c>
      <c r="BD17" s="183">
        <f t="shared" ref="BD17" ca="1" si="62">ROUNDUP($BB17,0)</f>
        <v>1</v>
      </c>
      <c r="BE17" s="229">
        <f t="shared" ref="BE17" ca="1" si="63">IF($C17&gt;=$AH$7,(IF(BE$12&lt;=$AH$7,ROUNDUP($BB17+(BD$12*(($F17+$F18)/$AH$7)),0),"")),(IF(BE$12&lt;=$C17,BE$12,"")))</f>
        <v>5</v>
      </c>
      <c r="BF17" s="229">
        <f t="shared" ref="BF17" ca="1" si="64">IF($C17&gt;=$AH$7,(IF(BF$12&lt;=$AH$7,ROUNDUP($BB17+(BE$12*(($F17+$F18)/$AH$7)),0),"")),(IF(BF$12&lt;=$C17,BF$12,"")))</f>
        <v>9</v>
      </c>
      <c r="BG17" s="229">
        <f t="shared" ref="BG17" ca="1" si="65">IF($C17&gt;=$AH$7,(IF(BG$12&lt;=$AH$7,ROUNDUP($BB17+(BF$12*(($F17+$F18)/$AH$7)),0),"")),(IF(BG$12&lt;=$C17,BG$12,"")))</f>
        <v>13</v>
      </c>
      <c r="BH17" s="231">
        <f t="shared" ref="BH17" ca="1" si="66">IF($C17&gt;=$AH$7,(IF(BH$12&lt;=$AH$7,ROUNDUP($BB17+(BG$12*(($F17+$F18)/$AH$7)),0),"")),(IF(BH$12&lt;=$C17,BH$12,"")))</f>
        <v>17</v>
      </c>
    </row>
    <row r="18" spans="1:60" s="66" customFormat="1" x14ac:dyDescent="0.25">
      <c r="A18" s="101" t="s">
        <v>4</v>
      </c>
      <c r="B18" s="84" t="s">
        <v>128</v>
      </c>
      <c r="C18" s="103">
        <f>C17</f>
        <v>188</v>
      </c>
      <c r="D18" s="103">
        <f>D17</f>
        <v>13</v>
      </c>
      <c r="E18" s="104">
        <f>E17</f>
        <v>175</v>
      </c>
      <c r="F18" s="125">
        <f t="shared" si="21"/>
        <v>12</v>
      </c>
      <c r="G18" s="67">
        <f t="shared" ref="G18" si="67">IF(E18&gt;0,E18/F18,"")</f>
        <v>14.583333333333334</v>
      </c>
      <c r="H18" s="117">
        <f t="shared" ca="1" si="2"/>
        <v>7.3590709977227498</v>
      </c>
      <c r="I18" s="83"/>
      <c r="J18" s="95">
        <f t="shared" ca="1" si="3"/>
        <v>8</v>
      </c>
      <c r="K18" s="96">
        <f ca="1">IF(K$12&lt;=$F18,ROUNDUP($H18+J$12*$G18,0),"")</f>
        <v>22</v>
      </c>
      <c r="L18" s="96">
        <f t="shared" ref="L18:AH18" ca="1" si="68">IF(L$12&lt;=$F18,ROUNDUP($H18+K$12*$G18,0),"")</f>
        <v>37</v>
      </c>
      <c r="M18" s="96">
        <f t="shared" ca="1" si="68"/>
        <v>52</v>
      </c>
      <c r="N18" s="96">
        <f t="shared" ca="1" si="68"/>
        <v>66</v>
      </c>
      <c r="O18" s="96">
        <f t="shared" ca="1" si="68"/>
        <v>81</v>
      </c>
      <c r="P18" s="96">
        <f t="shared" ca="1" si="68"/>
        <v>95</v>
      </c>
      <c r="Q18" s="96">
        <f t="shared" ca="1" si="68"/>
        <v>110</v>
      </c>
      <c r="R18" s="96">
        <f t="shared" ca="1" si="68"/>
        <v>125</v>
      </c>
      <c r="S18" s="96">
        <f t="shared" ca="1" si="68"/>
        <v>139</v>
      </c>
      <c r="T18" s="96">
        <f t="shared" ca="1" si="68"/>
        <v>154</v>
      </c>
      <c r="U18" s="96">
        <f t="shared" ca="1" si="68"/>
        <v>168</v>
      </c>
      <c r="V18" s="96" t="str">
        <f t="shared" si="68"/>
        <v/>
      </c>
      <c r="W18" s="96" t="str">
        <f t="shared" si="68"/>
        <v/>
      </c>
      <c r="X18" s="96" t="str">
        <f t="shared" si="68"/>
        <v/>
      </c>
      <c r="Y18" s="96" t="str">
        <f t="shared" si="68"/>
        <v/>
      </c>
      <c r="Z18" s="96" t="str">
        <f t="shared" si="68"/>
        <v/>
      </c>
      <c r="AA18" s="96" t="str">
        <f t="shared" si="68"/>
        <v/>
      </c>
      <c r="AB18" s="96" t="str">
        <f t="shared" si="68"/>
        <v/>
      </c>
      <c r="AC18" s="96" t="str">
        <f t="shared" si="68"/>
        <v/>
      </c>
      <c r="AD18" s="96" t="str">
        <f t="shared" si="68"/>
        <v/>
      </c>
      <c r="AE18" s="96" t="str">
        <f t="shared" si="68"/>
        <v/>
      </c>
      <c r="AF18" s="96" t="str">
        <f t="shared" si="68"/>
        <v/>
      </c>
      <c r="AG18" s="96" t="str">
        <f t="shared" si="68"/>
        <v/>
      </c>
      <c r="AH18" s="97" t="str">
        <f t="shared" si="68"/>
        <v/>
      </c>
      <c r="AJ18" s="220"/>
      <c r="AL18" s="183"/>
      <c r="AM18" s="179"/>
      <c r="AN18" s="179"/>
      <c r="AO18" s="179"/>
      <c r="AP18" s="179"/>
      <c r="AQ18" s="179"/>
      <c r="AR18" s="179"/>
      <c r="AS18" s="179"/>
      <c r="AT18" s="179"/>
      <c r="AU18" s="179"/>
      <c r="AV18" s="179"/>
      <c r="AW18" s="179"/>
      <c r="AX18" s="179"/>
      <c r="AY18" s="179"/>
      <c r="AZ18" s="181"/>
      <c r="BB18" s="220"/>
      <c r="BD18" s="183"/>
      <c r="BE18" s="229"/>
      <c r="BF18" s="229"/>
      <c r="BG18" s="229"/>
      <c r="BH18" s="231"/>
    </row>
    <row r="19" spans="1:60" s="66" customFormat="1" x14ac:dyDescent="0.25">
      <c r="A19" s="101" t="s">
        <v>5</v>
      </c>
      <c r="B19" s="84" t="s">
        <v>102</v>
      </c>
      <c r="C19" s="85">
        <v>181</v>
      </c>
      <c r="D19" s="85">
        <v>11</v>
      </c>
      <c r="E19" s="104">
        <f>C19-D19</f>
        <v>170</v>
      </c>
      <c r="F19" s="125">
        <f t="shared" ref="F19" si="69">IF(D19&lt;=$K$6,D19,IF(E19&gt;=$D$6-$K$6,$K$6,IF($D$6&lt;=C19,$D$6-E19,C19-E19)))</f>
        <v>8</v>
      </c>
      <c r="G19" s="67">
        <f>IF(D19&gt;0,D19/F19,"")</f>
        <v>1.375</v>
      </c>
      <c r="H19" s="117">
        <f ca="1">IF(G19="","",RAND()*G19)</f>
        <v>0.74844966227066501</v>
      </c>
      <c r="I19" s="83"/>
      <c r="J19" s="95">
        <f ca="1">IF(H19="","",ROUNDUP(H19,0))</f>
        <v>1</v>
      </c>
      <c r="K19" s="96">
        <f t="shared" ref="K19:AH19" ca="1" si="70">IF(K$12&lt;=$F19,ROUNDUP($H19+J$12*$G19,0),"")</f>
        <v>3</v>
      </c>
      <c r="L19" s="96">
        <f t="shared" ca="1" si="70"/>
        <v>4</v>
      </c>
      <c r="M19" s="96">
        <f t="shared" ca="1" si="70"/>
        <v>5</v>
      </c>
      <c r="N19" s="96">
        <f t="shared" ca="1" si="70"/>
        <v>7</v>
      </c>
      <c r="O19" s="96">
        <f t="shared" ca="1" si="70"/>
        <v>8</v>
      </c>
      <c r="P19" s="96">
        <f t="shared" ca="1" si="70"/>
        <v>9</v>
      </c>
      <c r="Q19" s="96">
        <f t="shared" ca="1" si="70"/>
        <v>11</v>
      </c>
      <c r="R19" s="96" t="str">
        <f t="shared" si="70"/>
        <v/>
      </c>
      <c r="S19" s="96" t="str">
        <f t="shared" si="70"/>
        <v/>
      </c>
      <c r="T19" s="96" t="str">
        <f t="shared" si="70"/>
        <v/>
      </c>
      <c r="U19" s="96" t="str">
        <f t="shared" si="70"/>
        <v/>
      </c>
      <c r="V19" s="96" t="str">
        <f t="shared" si="70"/>
        <v/>
      </c>
      <c r="W19" s="96" t="str">
        <f t="shared" si="70"/>
        <v/>
      </c>
      <c r="X19" s="96" t="str">
        <f t="shared" si="70"/>
        <v/>
      </c>
      <c r="Y19" s="96" t="str">
        <f t="shared" si="70"/>
        <v/>
      </c>
      <c r="Z19" s="96" t="str">
        <f t="shared" si="70"/>
        <v/>
      </c>
      <c r="AA19" s="96" t="str">
        <f t="shared" si="70"/>
        <v/>
      </c>
      <c r="AB19" s="96" t="str">
        <f t="shared" si="70"/>
        <v/>
      </c>
      <c r="AC19" s="96" t="str">
        <f t="shared" si="70"/>
        <v/>
      </c>
      <c r="AD19" s="96" t="str">
        <f t="shared" si="70"/>
        <v/>
      </c>
      <c r="AE19" s="96" t="str">
        <f t="shared" si="70"/>
        <v/>
      </c>
      <c r="AF19" s="96" t="str">
        <f t="shared" si="70"/>
        <v/>
      </c>
      <c r="AG19" s="96" t="str">
        <f t="shared" si="70"/>
        <v/>
      </c>
      <c r="AH19" s="97" t="str">
        <f t="shared" si="70"/>
        <v/>
      </c>
      <c r="AJ19" s="220">
        <f t="shared" ca="1" si="27"/>
        <v>1.9868359963623914</v>
      </c>
      <c r="AL19" s="183">
        <f t="shared" ca="1" si="5"/>
        <v>2</v>
      </c>
      <c r="AM19" s="179">
        <f t="shared" ref="AM19" ca="1" si="71">IF((IF(AM$12&lt;=($AH$6*$D$6),ROUNDUP($AJ19+(AL$12*$AO$6),0),""))&lt;=($F19+$F20),(IF(AM$12&lt;=($AH$6*$D$6),ROUNDUP($AJ19+(AL$12*$AO$6),0),"")),"")</f>
        <v>4</v>
      </c>
      <c r="AN19" s="179">
        <f t="shared" ref="AN19" ca="1" si="72">IF((IF(AN$12&lt;=($AH$6*$D$6),ROUNDUP($AJ19+(AM$12*$AO$6),0),""))&lt;=($F19+$F20),(IF(AN$12&lt;=($AH$6*$D$6),ROUNDUP($AJ19+(AM$12*$AO$6),0),"")),"")</f>
        <v>6</v>
      </c>
      <c r="AO19" s="179">
        <f t="shared" ref="AO19" ca="1" si="73">IF((IF(AO$12&lt;=($AH$6*$D$6),ROUNDUP($AJ19+(AN$12*$AO$6),0),""))&lt;=($F19+$F20),(IF(AO$12&lt;=($AH$6*$D$6),ROUNDUP($AJ19+(AN$12*$AO$6),0),"")),"")</f>
        <v>8</v>
      </c>
      <c r="AP19" s="179">
        <f t="shared" ref="AP19" ca="1" si="74">IF((IF(AP$12&lt;=($AH$6*$D$6),ROUNDUP($AJ19+(AO$12*$AO$6),0),""))&lt;=($F19+$F20),(IF(AP$12&lt;=($AH$6*$D$6),ROUNDUP($AJ19+(AO$12*$AO$6),0),"")),"")</f>
        <v>10</v>
      </c>
      <c r="AQ19" s="179">
        <f t="shared" ref="AQ19" ca="1" si="75">IF((IF(AQ$12&lt;=($AH$6*$D$6),ROUNDUP($AJ19+(AP$12*$AO$6),0),""))&lt;=($F19+$F20),(IF(AQ$12&lt;=($AH$6*$D$6),ROUNDUP($AJ19+(AP$12*$AO$6),0),"")),"")</f>
        <v>12</v>
      </c>
      <c r="AR19" s="179">
        <f t="shared" ref="AR19" ca="1" si="76">IF((IF(AR$12&lt;=($AH$6*$D$6),ROUNDUP($AJ19+(AQ$12*$AO$6),0),""))&lt;=($F19+$F20),(IF(AR$12&lt;=($AH$6*$D$6),ROUNDUP($AJ19+(AQ$12*$AO$6),0),"")),"")</f>
        <v>14</v>
      </c>
      <c r="AS19" s="179">
        <f t="shared" ref="AS19" ca="1" si="77">IF((IF(AS$12&lt;=($AH$6*$D$6),ROUNDUP($AJ19+(AR$12*$AO$6),0),""))&lt;=($F19+$F20),(IF(AS$12&lt;=($AH$6*$D$6),ROUNDUP($AJ19+(AR$12*$AO$6),0),"")),"")</f>
        <v>16</v>
      </c>
      <c r="AT19" s="179">
        <f t="shared" ref="AT19" ca="1" si="78">IF((IF(AT$12&lt;=($AH$6*$D$6),ROUNDUP($AJ19+(AS$12*$AO$6),0),""))&lt;=($F19+$F20),(IF(AT$12&lt;=($AH$6*$D$6),ROUNDUP($AJ19+(AS$12*$AO$6),0),"")),"")</f>
        <v>18</v>
      </c>
      <c r="AU19" s="179">
        <f t="shared" ref="AU19" ca="1" si="79">IF((IF(AU$12&lt;=($AH$6*$D$6),ROUNDUP($AJ19+(AT$12*$AO$6),0),""))&lt;=($F19+$F20),(IF(AU$12&lt;=($AH$6*$D$6),ROUNDUP($AJ19+(AT$12*$AO$6),0),"")),"")</f>
        <v>20</v>
      </c>
      <c r="AV19" s="179" t="str">
        <f t="shared" ref="AV19" si="80">IF((IF(AV$12&lt;=($AH$6*$D$6),ROUNDUP($AJ19+(AU$12*$AO$6),0),""))&lt;=($F19+$F20),(IF(AV$12&lt;=($AH$6*$D$6),ROUNDUP($AJ19+(AU$12*$AO$6),0),"")),"")</f>
        <v/>
      </c>
      <c r="AW19" s="179" t="str">
        <f t="shared" ref="AW19" si="81">IF((IF(AW$12&lt;=($AH$6*$D$6),ROUNDUP($AJ19+(AV$12*$AO$6),0),""))&lt;=($F19+$F20),(IF(AW$12&lt;=($AH$6*$D$6),ROUNDUP($AJ19+(AV$12*$AO$6),0),"")),"")</f>
        <v/>
      </c>
      <c r="AX19" s="179" t="str">
        <f t="shared" ref="AX19" si="82">IF((IF(AX$12&lt;=($AH$6*$D$6),ROUNDUP($AJ19+(AW$12*$AO$6),0),""))&lt;=($F19+$F20),(IF(AX$12&lt;=($AH$6*$D$6),ROUNDUP($AJ19+(AW$12*$AO$6),0),"")),"")</f>
        <v/>
      </c>
      <c r="AY19" s="179" t="str">
        <f t="shared" ref="AY19" si="83">IF((IF(AY$12&lt;=($AH$6*$D$6),ROUNDUP($AJ19+(AX$12*$AO$6),0),""))&lt;=($F19+$F20),(IF(AY$12&lt;=($AH$6*$D$6),ROUNDUP($AJ19+(AX$12*$AO$6),0),"")),"")</f>
        <v/>
      </c>
      <c r="AZ19" s="181" t="str">
        <f t="shared" ref="AZ19" si="84">IF((IF(AZ$12&lt;=($AH$6*$D$6),ROUNDUP($AJ19+(AY$12*$AO$6),0),""))&lt;=($F19+$F20),(IF(AZ$12&lt;=($AH$6*$D$6),ROUNDUP($AJ19+(AY$12*$AO$6),0),"")),"")</f>
        <v/>
      </c>
      <c r="BB19" s="220">
        <f t="shared" ref="BB19" ca="1" si="85">IF(C19&gt;=$D$6,RAND()*$AO$7,RAND()*C19/$AH$7)</f>
        <v>0.8662196556374897</v>
      </c>
      <c r="BD19" s="183">
        <f t="shared" ref="BD19:BD81" ca="1" si="86">ROUNDUP($BB19,0)</f>
        <v>1</v>
      </c>
      <c r="BE19" s="229">
        <f t="shared" ref="BE19" ca="1" si="87">IF($C19&gt;=$AH$7,(IF(BE$12&lt;=$AH$7,ROUNDUP($BB19+(BD$12*(($F19+$F20)/$AH$7)),0),"")),(IF(BE$12&lt;=$C19,BE$12,"")))</f>
        <v>5</v>
      </c>
      <c r="BF19" s="229">
        <f t="shared" ref="BF19" ca="1" si="88">IF($C19&gt;=$AH$7,(IF(BF$12&lt;=$AH$7,ROUNDUP($BB19+(BE$12*(($F19+$F20)/$AH$7)),0),"")),(IF(BF$12&lt;=$C19,BF$12,"")))</f>
        <v>9</v>
      </c>
      <c r="BG19" s="229">
        <f t="shared" ref="BG19" ca="1" si="89">IF($C19&gt;=$AH$7,(IF(BG$12&lt;=$AH$7,ROUNDUP($BB19+(BF$12*(($F19+$F20)/$AH$7)),0),"")),(IF(BG$12&lt;=$C19,BG$12,"")))</f>
        <v>13</v>
      </c>
      <c r="BH19" s="231">
        <f t="shared" ref="BH19" ca="1" si="90">IF($C19&gt;=$AH$7,(IF(BH$12&lt;=$AH$7,ROUNDUP($BB19+(BG$12*(($F19+$F20)/$AH$7)),0),"")),(IF(BH$12&lt;=$C19,BH$12,"")))</f>
        <v>17</v>
      </c>
    </row>
    <row r="20" spans="1:60" s="66" customFormat="1" x14ac:dyDescent="0.25">
      <c r="A20" s="101" t="s">
        <v>5</v>
      </c>
      <c r="B20" s="84" t="s">
        <v>128</v>
      </c>
      <c r="C20" s="103">
        <f>C19</f>
        <v>181</v>
      </c>
      <c r="D20" s="103">
        <f>D19</f>
        <v>11</v>
      </c>
      <c r="E20" s="104">
        <f>E19</f>
        <v>170</v>
      </c>
      <c r="F20" s="125">
        <f t="shared" si="21"/>
        <v>12</v>
      </c>
      <c r="G20" s="67">
        <f>IF(E20&gt;0,E20/F20,"")</f>
        <v>14.166666666666666</v>
      </c>
      <c r="H20" s="117">
        <f t="shared" ref="H20:H83" ca="1" si="91">IF(G20="","",RAND()*G20)</f>
        <v>7.1957077275737626</v>
      </c>
      <c r="I20" s="83"/>
      <c r="J20" s="95">
        <f t="shared" ref="J20:J83" ca="1" si="92">IF(H20="","",ROUNDUP(H20,0))</f>
        <v>8</v>
      </c>
      <c r="K20" s="96">
        <f t="shared" ref="K20:AH20" ca="1" si="93">IF(K$12&lt;=$F20,ROUNDUP($H20+J$12*$G20,0),"")</f>
        <v>22</v>
      </c>
      <c r="L20" s="96">
        <f t="shared" ca="1" si="93"/>
        <v>36</v>
      </c>
      <c r="M20" s="96">
        <f t="shared" ca="1" si="93"/>
        <v>50</v>
      </c>
      <c r="N20" s="96">
        <f t="shared" ca="1" si="93"/>
        <v>64</v>
      </c>
      <c r="O20" s="96">
        <f t="shared" ca="1" si="93"/>
        <v>79</v>
      </c>
      <c r="P20" s="96">
        <f t="shared" ca="1" si="93"/>
        <v>93</v>
      </c>
      <c r="Q20" s="96">
        <f t="shared" ca="1" si="93"/>
        <v>107</v>
      </c>
      <c r="R20" s="96">
        <f t="shared" ca="1" si="93"/>
        <v>121</v>
      </c>
      <c r="S20" s="96">
        <f t="shared" ca="1" si="93"/>
        <v>135</v>
      </c>
      <c r="T20" s="96">
        <f t="shared" ca="1" si="93"/>
        <v>149</v>
      </c>
      <c r="U20" s="96">
        <f t="shared" ca="1" si="93"/>
        <v>164</v>
      </c>
      <c r="V20" s="96" t="str">
        <f t="shared" si="93"/>
        <v/>
      </c>
      <c r="W20" s="96" t="str">
        <f t="shared" si="93"/>
        <v/>
      </c>
      <c r="X20" s="96" t="str">
        <f t="shared" si="93"/>
        <v/>
      </c>
      <c r="Y20" s="96" t="str">
        <f t="shared" si="93"/>
        <v/>
      </c>
      <c r="Z20" s="96" t="str">
        <f t="shared" si="93"/>
        <v/>
      </c>
      <c r="AA20" s="96" t="str">
        <f t="shared" si="93"/>
        <v/>
      </c>
      <c r="AB20" s="96" t="str">
        <f t="shared" si="93"/>
        <v/>
      </c>
      <c r="AC20" s="96" t="str">
        <f t="shared" si="93"/>
        <v/>
      </c>
      <c r="AD20" s="96" t="str">
        <f t="shared" si="93"/>
        <v/>
      </c>
      <c r="AE20" s="96" t="str">
        <f t="shared" si="93"/>
        <v/>
      </c>
      <c r="AF20" s="96" t="str">
        <f t="shared" si="93"/>
        <v/>
      </c>
      <c r="AG20" s="96" t="str">
        <f t="shared" si="93"/>
        <v/>
      </c>
      <c r="AH20" s="97" t="str">
        <f t="shared" si="93"/>
        <v/>
      </c>
      <c r="AJ20" s="220"/>
      <c r="AL20" s="183"/>
      <c r="AM20" s="179"/>
      <c r="AN20" s="179"/>
      <c r="AO20" s="179"/>
      <c r="AP20" s="179"/>
      <c r="AQ20" s="179"/>
      <c r="AR20" s="179"/>
      <c r="AS20" s="179"/>
      <c r="AT20" s="179"/>
      <c r="AU20" s="179"/>
      <c r="AV20" s="179"/>
      <c r="AW20" s="179"/>
      <c r="AX20" s="179"/>
      <c r="AY20" s="179"/>
      <c r="AZ20" s="181"/>
      <c r="BB20" s="220"/>
      <c r="BD20" s="183"/>
      <c r="BE20" s="229"/>
      <c r="BF20" s="229"/>
      <c r="BG20" s="229"/>
      <c r="BH20" s="231"/>
    </row>
    <row r="21" spans="1:60" s="66" customFormat="1" x14ac:dyDescent="0.25">
      <c r="A21" s="101" t="s">
        <v>6</v>
      </c>
      <c r="B21" s="84" t="s">
        <v>102</v>
      </c>
      <c r="C21" s="85">
        <v>143</v>
      </c>
      <c r="D21" s="85">
        <v>16</v>
      </c>
      <c r="E21" s="104">
        <f>C21-D21</f>
        <v>127</v>
      </c>
      <c r="F21" s="125">
        <f t="shared" ref="F21" si="94">IF(D21&lt;=$K$6,D21,IF(E21&gt;=$D$6-$K$6,$K$6,IF($D$6&lt;=C21,$D$6-E21,C21-E21)))</f>
        <v>8</v>
      </c>
      <c r="G21" s="67">
        <f t="shared" ref="G21" si="95">IF(D21&gt;0,D21/F21,"")</f>
        <v>2</v>
      </c>
      <c r="H21" s="117">
        <f t="shared" ca="1" si="91"/>
        <v>1.6422242471333603</v>
      </c>
      <c r="I21" s="83"/>
      <c r="J21" s="95">
        <f t="shared" ca="1" si="92"/>
        <v>2</v>
      </c>
      <c r="K21" s="96">
        <f t="shared" ref="K21:AH21" ca="1" si="96">IF(K$12&lt;=$F21,ROUNDUP($H21+J$12*$G21,0),"")</f>
        <v>4</v>
      </c>
      <c r="L21" s="96">
        <f t="shared" ca="1" si="96"/>
        <v>6</v>
      </c>
      <c r="M21" s="96">
        <f t="shared" ca="1" si="96"/>
        <v>8</v>
      </c>
      <c r="N21" s="96">
        <f t="shared" ca="1" si="96"/>
        <v>10</v>
      </c>
      <c r="O21" s="96">
        <f t="shared" ca="1" si="96"/>
        <v>12</v>
      </c>
      <c r="P21" s="96">
        <f t="shared" ca="1" si="96"/>
        <v>14</v>
      </c>
      <c r="Q21" s="96">
        <f t="shared" ca="1" si="96"/>
        <v>16</v>
      </c>
      <c r="R21" s="96" t="str">
        <f t="shared" si="96"/>
        <v/>
      </c>
      <c r="S21" s="96" t="str">
        <f t="shared" si="96"/>
        <v/>
      </c>
      <c r="T21" s="96" t="str">
        <f t="shared" si="96"/>
        <v/>
      </c>
      <c r="U21" s="96" t="str">
        <f t="shared" si="96"/>
        <v/>
      </c>
      <c r="V21" s="96" t="str">
        <f t="shared" si="96"/>
        <v/>
      </c>
      <c r="W21" s="96" t="str">
        <f t="shared" si="96"/>
        <v/>
      </c>
      <c r="X21" s="96" t="str">
        <f t="shared" si="96"/>
        <v/>
      </c>
      <c r="Y21" s="96" t="str">
        <f t="shared" si="96"/>
        <v/>
      </c>
      <c r="Z21" s="96" t="str">
        <f t="shared" si="96"/>
        <v/>
      </c>
      <c r="AA21" s="96" t="str">
        <f t="shared" si="96"/>
        <v/>
      </c>
      <c r="AB21" s="96" t="str">
        <f t="shared" si="96"/>
        <v/>
      </c>
      <c r="AC21" s="96" t="str">
        <f t="shared" si="96"/>
        <v/>
      </c>
      <c r="AD21" s="96" t="str">
        <f t="shared" si="96"/>
        <v/>
      </c>
      <c r="AE21" s="96" t="str">
        <f t="shared" si="96"/>
        <v/>
      </c>
      <c r="AF21" s="96" t="str">
        <f t="shared" si="96"/>
        <v/>
      </c>
      <c r="AG21" s="96" t="str">
        <f t="shared" si="96"/>
        <v/>
      </c>
      <c r="AH21" s="97" t="str">
        <f t="shared" si="96"/>
        <v/>
      </c>
      <c r="AJ21" s="220">
        <f t="shared" ca="1" si="27"/>
        <v>1.8991717092633262</v>
      </c>
      <c r="AL21" s="183">
        <f t="shared" ca="1" si="5"/>
        <v>2</v>
      </c>
      <c r="AM21" s="179">
        <f t="shared" ref="AM21" ca="1" si="97">IF((IF(AM$12&lt;=($AH$6*$D$6),ROUNDUP($AJ21+(AL$12*$AO$6),0),""))&lt;=($F21+$F22),(IF(AM$12&lt;=($AH$6*$D$6),ROUNDUP($AJ21+(AL$12*$AO$6),0),"")),"")</f>
        <v>4</v>
      </c>
      <c r="AN21" s="179">
        <f t="shared" ref="AN21" ca="1" si="98">IF((IF(AN$12&lt;=($AH$6*$D$6),ROUNDUP($AJ21+(AM$12*$AO$6),0),""))&lt;=($F21+$F22),(IF(AN$12&lt;=($AH$6*$D$6),ROUNDUP($AJ21+(AM$12*$AO$6),0),"")),"")</f>
        <v>6</v>
      </c>
      <c r="AO21" s="179">
        <f t="shared" ref="AO21" ca="1" si="99">IF((IF(AO$12&lt;=($AH$6*$D$6),ROUNDUP($AJ21+(AN$12*$AO$6),0),""))&lt;=($F21+$F22),(IF(AO$12&lt;=($AH$6*$D$6),ROUNDUP($AJ21+(AN$12*$AO$6),0),"")),"")</f>
        <v>8</v>
      </c>
      <c r="AP21" s="179">
        <f t="shared" ref="AP21" ca="1" si="100">IF((IF(AP$12&lt;=($AH$6*$D$6),ROUNDUP($AJ21+(AO$12*$AO$6),0),""))&lt;=($F21+$F22),(IF(AP$12&lt;=($AH$6*$D$6),ROUNDUP($AJ21+(AO$12*$AO$6),0),"")),"")</f>
        <v>10</v>
      </c>
      <c r="AQ21" s="179">
        <f t="shared" ref="AQ21" ca="1" si="101">IF((IF(AQ$12&lt;=($AH$6*$D$6),ROUNDUP($AJ21+(AP$12*$AO$6),0),""))&lt;=($F21+$F22),(IF(AQ$12&lt;=($AH$6*$D$6),ROUNDUP($AJ21+(AP$12*$AO$6),0),"")),"")</f>
        <v>12</v>
      </c>
      <c r="AR21" s="179">
        <f t="shared" ref="AR21" ca="1" si="102">IF((IF(AR$12&lt;=($AH$6*$D$6),ROUNDUP($AJ21+(AQ$12*$AO$6),0),""))&lt;=($F21+$F22),(IF(AR$12&lt;=($AH$6*$D$6),ROUNDUP($AJ21+(AQ$12*$AO$6),0),"")),"")</f>
        <v>14</v>
      </c>
      <c r="AS21" s="179">
        <f t="shared" ref="AS21" ca="1" si="103">IF((IF(AS$12&lt;=($AH$6*$D$6),ROUNDUP($AJ21+(AR$12*$AO$6),0),""))&lt;=($F21+$F22),(IF(AS$12&lt;=($AH$6*$D$6),ROUNDUP($AJ21+(AR$12*$AO$6),0),"")),"")</f>
        <v>16</v>
      </c>
      <c r="AT21" s="179">
        <f t="shared" ref="AT21" ca="1" si="104">IF((IF(AT$12&lt;=($AH$6*$D$6),ROUNDUP($AJ21+(AS$12*$AO$6),0),""))&lt;=($F21+$F22),(IF(AT$12&lt;=($AH$6*$D$6),ROUNDUP($AJ21+(AS$12*$AO$6),0),"")),"")</f>
        <v>18</v>
      </c>
      <c r="AU21" s="179">
        <f t="shared" ref="AU21" ca="1" si="105">IF((IF(AU$12&lt;=($AH$6*$D$6),ROUNDUP($AJ21+(AT$12*$AO$6),0),""))&lt;=($F21+$F22),(IF(AU$12&lt;=($AH$6*$D$6),ROUNDUP($AJ21+(AT$12*$AO$6),0),"")),"")</f>
        <v>20</v>
      </c>
      <c r="AV21" s="179" t="str">
        <f t="shared" ref="AV21" si="106">IF((IF(AV$12&lt;=($AH$6*$D$6),ROUNDUP($AJ21+(AU$12*$AO$6),0),""))&lt;=($F21+$F22),(IF(AV$12&lt;=($AH$6*$D$6),ROUNDUP($AJ21+(AU$12*$AO$6),0),"")),"")</f>
        <v/>
      </c>
      <c r="AW21" s="179" t="str">
        <f t="shared" ref="AW21" si="107">IF((IF(AW$12&lt;=($AH$6*$D$6),ROUNDUP($AJ21+(AV$12*$AO$6),0),""))&lt;=($F21+$F22),(IF(AW$12&lt;=($AH$6*$D$6),ROUNDUP($AJ21+(AV$12*$AO$6),0),"")),"")</f>
        <v/>
      </c>
      <c r="AX21" s="179" t="str">
        <f t="shared" ref="AX21" si="108">IF((IF(AX$12&lt;=($AH$6*$D$6),ROUNDUP($AJ21+(AW$12*$AO$6),0),""))&lt;=($F21+$F22),(IF(AX$12&lt;=($AH$6*$D$6),ROUNDUP($AJ21+(AW$12*$AO$6),0),"")),"")</f>
        <v/>
      </c>
      <c r="AY21" s="179" t="str">
        <f t="shared" ref="AY21" si="109">IF((IF(AY$12&lt;=($AH$6*$D$6),ROUNDUP($AJ21+(AX$12*$AO$6),0),""))&lt;=($F21+$F22),(IF(AY$12&lt;=($AH$6*$D$6),ROUNDUP($AJ21+(AX$12*$AO$6),0),"")),"")</f>
        <v/>
      </c>
      <c r="AZ21" s="181" t="str">
        <f t="shared" ref="AZ21" si="110">IF((IF(AZ$12&lt;=($AH$6*$D$6),ROUNDUP($AJ21+(AY$12*$AO$6),0),""))&lt;=($F21+$F22),(IF(AZ$12&lt;=($AH$6*$D$6),ROUNDUP($AJ21+(AY$12*$AO$6),0),"")),"")</f>
        <v/>
      </c>
      <c r="BB21" s="220">
        <f t="shared" ref="BB21" ca="1" si="111">IF(C21&gt;=$D$6,RAND()*$AO$7,RAND()*C21/$AH$7)</f>
        <v>2.6657111526922197</v>
      </c>
      <c r="BD21" s="183">
        <f t="shared" ca="1" si="86"/>
        <v>3</v>
      </c>
      <c r="BE21" s="229">
        <f t="shared" ref="BE21" ca="1" si="112">IF($C21&gt;=$AH$7,(IF(BE$12&lt;=$AH$7,ROUNDUP($BB21+(BD$12*(($F21+$F22)/$AH$7)),0),"")),(IF(BE$12&lt;=$C21,BE$12,"")))</f>
        <v>7</v>
      </c>
      <c r="BF21" s="229">
        <f t="shared" ref="BF21" ca="1" si="113">IF($C21&gt;=$AH$7,(IF(BF$12&lt;=$AH$7,ROUNDUP($BB21+(BE$12*(($F21+$F22)/$AH$7)),0),"")),(IF(BF$12&lt;=$C21,BF$12,"")))</f>
        <v>11</v>
      </c>
      <c r="BG21" s="229">
        <f t="shared" ref="BG21" ca="1" si="114">IF($C21&gt;=$AH$7,(IF(BG$12&lt;=$AH$7,ROUNDUP($BB21+(BF$12*(($F21+$F22)/$AH$7)),0),"")),(IF(BG$12&lt;=$C21,BG$12,"")))</f>
        <v>15</v>
      </c>
      <c r="BH21" s="231">
        <f t="shared" ref="BH21" ca="1" si="115">IF($C21&gt;=$AH$7,(IF(BH$12&lt;=$AH$7,ROUNDUP($BB21+(BG$12*(($F21+$F22)/$AH$7)),0),"")),(IF(BH$12&lt;=$C21,BH$12,"")))</f>
        <v>19</v>
      </c>
    </row>
    <row r="22" spans="1:60" s="66" customFormat="1" x14ac:dyDescent="0.25">
      <c r="A22" s="101" t="s">
        <v>6</v>
      </c>
      <c r="B22" s="84" t="s">
        <v>128</v>
      </c>
      <c r="C22" s="103">
        <f>C21</f>
        <v>143</v>
      </c>
      <c r="D22" s="103">
        <f>D21</f>
        <v>16</v>
      </c>
      <c r="E22" s="104">
        <f>E21</f>
        <v>127</v>
      </c>
      <c r="F22" s="125">
        <f t="shared" si="21"/>
        <v>12</v>
      </c>
      <c r="G22" s="67">
        <f t="shared" ref="G22" si="116">IF(E22&gt;0,E22/F22,"")</f>
        <v>10.583333333333334</v>
      </c>
      <c r="H22" s="117">
        <f t="shared" ca="1" si="91"/>
        <v>10.08232219939357</v>
      </c>
      <c r="I22" s="83"/>
      <c r="J22" s="95">
        <f t="shared" ca="1" si="92"/>
        <v>11</v>
      </c>
      <c r="K22" s="96">
        <f t="shared" ref="K22:AH22" ca="1" si="117">IF(K$12&lt;=$F22,ROUNDUP($H22+J$12*$G22,0),"")</f>
        <v>21</v>
      </c>
      <c r="L22" s="96">
        <f t="shared" ca="1" si="117"/>
        <v>32</v>
      </c>
      <c r="M22" s="96">
        <f t="shared" ca="1" si="117"/>
        <v>42</v>
      </c>
      <c r="N22" s="96">
        <f t="shared" ca="1" si="117"/>
        <v>53</v>
      </c>
      <c r="O22" s="96">
        <f t="shared" ca="1" si="117"/>
        <v>63</v>
      </c>
      <c r="P22" s="96">
        <f t="shared" ca="1" si="117"/>
        <v>74</v>
      </c>
      <c r="Q22" s="96">
        <f t="shared" ca="1" si="117"/>
        <v>85</v>
      </c>
      <c r="R22" s="96">
        <f t="shared" ca="1" si="117"/>
        <v>95</v>
      </c>
      <c r="S22" s="96">
        <f t="shared" ca="1" si="117"/>
        <v>106</v>
      </c>
      <c r="T22" s="96">
        <f t="shared" ca="1" si="117"/>
        <v>116</v>
      </c>
      <c r="U22" s="96">
        <f t="shared" ca="1" si="117"/>
        <v>127</v>
      </c>
      <c r="V22" s="96" t="str">
        <f t="shared" si="117"/>
        <v/>
      </c>
      <c r="W22" s="96" t="str">
        <f t="shared" si="117"/>
        <v/>
      </c>
      <c r="X22" s="96" t="str">
        <f t="shared" si="117"/>
        <v/>
      </c>
      <c r="Y22" s="96" t="str">
        <f t="shared" si="117"/>
        <v/>
      </c>
      <c r="Z22" s="96" t="str">
        <f t="shared" si="117"/>
        <v/>
      </c>
      <c r="AA22" s="96" t="str">
        <f t="shared" si="117"/>
        <v/>
      </c>
      <c r="AB22" s="96" t="str">
        <f t="shared" si="117"/>
        <v/>
      </c>
      <c r="AC22" s="96" t="str">
        <f t="shared" si="117"/>
        <v/>
      </c>
      <c r="AD22" s="96" t="str">
        <f t="shared" si="117"/>
        <v/>
      </c>
      <c r="AE22" s="96" t="str">
        <f t="shared" si="117"/>
        <v/>
      </c>
      <c r="AF22" s="96" t="str">
        <f t="shared" si="117"/>
        <v/>
      </c>
      <c r="AG22" s="96" t="str">
        <f t="shared" si="117"/>
        <v/>
      </c>
      <c r="AH22" s="97" t="str">
        <f t="shared" si="117"/>
        <v/>
      </c>
      <c r="AJ22" s="220"/>
      <c r="AL22" s="183"/>
      <c r="AM22" s="179"/>
      <c r="AN22" s="179"/>
      <c r="AO22" s="179"/>
      <c r="AP22" s="179"/>
      <c r="AQ22" s="179"/>
      <c r="AR22" s="179"/>
      <c r="AS22" s="179"/>
      <c r="AT22" s="179"/>
      <c r="AU22" s="179"/>
      <c r="AV22" s="179"/>
      <c r="AW22" s="179"/>
      <c r="AX22" s="179"/>
      <c r="AY22" s="179"/>
      <c r="AZ22" s="181"/>
      <c r="BB22" s="220"/>
      <c r="BD22" s="183"/>
      <c r="BE22" s="229"/>
      <c r="BF22" s="229"/>
      <c r="BG22" s="229"/>
      <c r="BH22" s="231"/>
    </row>
    <row r="23" spans="1:60" s="66" customFormat="1" x14ac:dyDescent="0.25">
      <c r="A23" s="101" t="s">
        <v>7</v>
      </c>
      <c r="B23" s="84" t="s">
        <v>102</v>
      </c>
      <c r="C23" s="85">
        <v>125</v>
      </c>
      <c r="D23" s="85">
        <v>23</v>
      </c>
      <c r="E23" s="104">
        <f>C23-D23</f>
        <v>102</v>
      </c>
      <c r="F23" s="125">
        <f t="shared" ref="F23" si="118">IF(D23&lt;=$K$6,D23,IF(E23&gt;=$D$6-$K$6,$K$6,IF($D$6&lt;=C23,$D$6-E23,C23-E23)))</f>
        <v>8</v>
      </c>
      <c r="G23" s="67">
        <f t="shared" ref="G23" si="119">IF(D23&gt;0,D23/F23,"")</f>
        <v>2.875</v>
      </c>
      <c r="H23" s="117">
        <f t="shared" ca="1" si="91"/>
        <v>2.2814636502292842</v>
      </c>
      <c r="I23" s="83"/>
      <c r="J23" s="95">
        <f t="shared" ca="1" si="92"/>
        <v>3</v>
      </c>
      <c r="K23" s="96">
        <f t="shared" ref="K23:AH23" ca="1" si="120">IF(K$12&lt;=$F23,ROUNDUP($H23+J$12*$G23,0),"")</f>
        <v>6</v>
      </c>
      <c r="L23" s="96">
        <f t="shared" ca="1" si="120"/>
        <v>9</v>
      </c>
      <c r="M23" s="96">
        <f t="shared" ca="1" si="120"/>
        <v>11</v>
      </c>
      <c r="N23" s="96">
        <f t="shared" ca="1" si="120"/>
        <v>14</v>
      </c>
      <c r="O23" s="96">
        <f t="shared" ca="1" si="120"/>
        <v>17</v>
      </c>
      <c r="P23" s="96">
        <f t="shared" ca="1" si="120"/>
        <v>20</v>
      </c>
      <c r="Q23" s="96">
        <f t="shared" ca="1" si="120"/>
        <v>23</v>
      </c>
      <c r="R23" s="96" t="str">
        <f t="shared" si="120"/>
        <v/>
      </c>
      <c r="S23" s="96" t="str">
        <f t="shared" si="120"/>
        <v/>
      </c>
      <c r="T23" s="96" t="str">
        <f t="shared" si="120"/>
        <v/>
      </c>
      <c r="U23" s="96" t="str">
        <f t="shared" si="120"/>
        <v/>
      </c>
      <c r="V23" s="96" t="str">
        <f t="shared" si="120"/>
        <v/>
      </c>
      <c r="W23" s="96" t="str">
        <f t="shared" si="120"/>
        <v/>
      </c>
      <c r="X23" s="96" t="str">
        <f t="shared" si="120"/>
        <v/>
      </c>
      <c r="Y23" s="96" t="str">
        <f t="shared" si="120"/>
        <v/>
      </c>
      <c r="Z23" s="96" t="str">
        <f t="shared" si="120"/>
        <v/>
      </c>
      <c r="AA23" s="96" t="str">
        <f t="shared" si="120"/>
        <v/>
      </c>
      <c r="AB23" s="96" t="str">
        <f t="shared" si="120"/>
        <v/>
      </c>
      <c r="AC23" s="96" t="str">
        <f t="shared" si="120"/>
        <v/>
      </c>
      <c r="AD23" s="96" t="str">
        <f t="shared" si="120"/>
        <v/>
      </c>
      <c r="AE23" s="96" t="str">
        <f t="shared" si="120"/>
        <v/>
      </c>
      <c r="AF23" s="96" t="str">
        <f t="shared" si="120"/>
        <v/>
      </c>
      <c r="AG23" s="96" t="str">
        <f t="shared" si="120"/>
        <v/>
      </c>
      <c r="AH23" s="97" t="str">
        <f t="shared" si="120"/>
        <v/>
      </c>
      <c r="AJ23" s="220">
        <f t="shared" ca="1" si="27"/>
        <v>1.1634964604443003</v>
      </c>
      <c r="AL23" s="183">
        <f t="shared" ca="1" si="5"/>
        <v>2</v>
      </c>
      <c r="AM23" s="179">
        <f t="shared" ref="AM23" ca="1" si="121">IF((IF(AM$12&lt;=($AH$6*$D$6),ROUNDUP($AJ23+(AL$12*$AO$6),0),""))&lt;=($F23+$F24),(IF(AM$12&lt;=($AH$6*$D$6),ROUNDUP($AJ23+(AL$12*$AO$6),0),"")),"")</f>
        <v>4</v>
      </c>
      <c r="AN23" s="179">
        <f t="shared" ref="AN23" ca="1" si="122">IF((IF(AN$12&lt;=($AH$6*$D$6),ROUNDUP($AJ23+(AM$12*$AO$6),0),""))&lt;=($F23+$F24),(IF(AN$12&lt;=($AH$6*$D$6),ROUNDUP($AJ23+(AM$12*$AO$6),0),"")),"")</f>
        <v>6</v>
      </c>
      <c r="AO23" s="179">
        <f t="shared" ref="AO23" ca="1" si="123">IF((IF(AO$12&lt;=($AH$6*$D$6),ROUNDUP($AJ23+(AN$12*$AO$6),0),""))&lt;=($F23+$F24),(IF(AO$12&lt;=($AH$6*$D$6),ROUNDUP($AJ23+(AN$12*$AO$6),0),"")),"")</f>
        <v>8</v>
      </c>
      <c r="AP23" s="179">
        <f t="shared" ref="AP23" ca="1" si="124">IF((IF(AP$12&lt;=($AH$6*$D$6),ROUNDUP($AJ23+(AO$12*$AO$6),0),""))&lt;=($F23+$F24),(IF(AP$12&lt;=($AH$6*$D$6),ROUNDUP($AJ23+(AO$12*$AO$6),0),"")),"")</f>
        <v>10</v>
      </c>
      <c r="AQ23" s="179">
        <f t="shared" ref="AQ23" ca="1" si="125">IF((IF(AQ$12&lt;=($AH$6*$D$6),ROUNDUP($AJ23+(AP$12*$AO$6),0),""))&lt;=($F23+$F24),(IF(AQ$12&lt;=($AH$6*$D$6),ROUNDUP($AJ23+(AP$12*$AO$6),0),"")),"")</f>
        <v>12</v>
      </c>
      <c r="AR23" s="179">
        <f t="shared" ref="AR23" ca="1" si="126">IF((IF(AR$12&lt;=($AH$6*$D$6),ROUNDUP($AJ23+(AQ$12*$AO$6),0),""))&lt;=($F23+$F24),(IF(AR$12&lt;=($AH$6*$D$6),ROUNDUP($AJ23+(AQ$12*$AO$6),0),"")),"")</f>
        <v>14</v>
      </c>
      <c r="AS23" s="179">
        <f t="shared" ref="AS23" ca="1" si="127">IF((IF(AS$12&lt;=($AH$6*$D$6),ROUNDUP($AJ23+(AR$12*$AO$6),0),""))&lt;=($F23+$F24),(IF(AS$12&lt;=($AH$6*$D$6),ROUNDUP($AJ23+(AR$12*$AO$6),0),"")),"")</f>
        <v>16</v>
      </c>
      <c r="AT23" s="179">
        <f t="shared" ref="AT23" ca="1" si="128">IF((IF(AT$12&lt;=($AH$6*$D$6),ROUNDUP($AJ23+(AS$12*$AO$6),0),""))&lt;=($F23+$F24),(IF(AT$12&lt;=($AH$6*$D$6),ROUNDUP($AJ23+(AS$12*$AO$6),0),"")),"")</f>
        <v>18</v>
      </c>
      <c r="AU23" s="179">
        <f t="shared" ref="AU23" ca="1" si="129">IF((IF(AU$12&lt;=($AH$6*$D$6),ROUNDUP($AJ23+(AT$12*$AO$6),0),""))&lt;=($F23+$F24),(IF(AU$12&lt;=($AH$6*$D$6),ROUNDUP($AJ23+(AT$12*$AO$6),0),"")),"")</f>
        <v>20</v>
      </c>
      <c r="AV23" s="179" t="str">
        <f t="shared" ref="AV23" si="130">IF((IF(AV$12&lt;=($AH$6*$D$6),ROUNDUP($AJ23+(AU$12*$AO$6),0),""))&lt;=($F23+$F24),(IF(AV$12&lt;=($AH$6*$D$6),ROUNDUP($AJ23+(AU$12*$AO$6),0),"")),"")</f>
        <v/>
      </c>
      <c r="AW23" s="179" t="str">
        <f t="shared" ref="AW23" si="131">IF((IF(AW$12&lt;=($AH$6*$D$6),ROUNDUP($AJ23+(AV$12*$AO$6),0),""))&lt;=($F23+$F24),(IF(AW$12&lt;=($AH$6*$D$6),ROUNDUP($AJ23+(AV$12*$AO$6),0),"")),"")</f>
        <v/>
      </c>
      <c r="AX23" s="179" t="str">
        <f t="shared" ref="AX23" si="132">IF((IF(AX$12&lt;=($AH$6*$D$6),ROUNDUP($AJ23+(AW$12*$AO$6),0),""))&lt;=($F23+$F24),(IF(AX$12&lt;=($AH$6*$D$6),ROUNDUP($AJ23+(AW$12*$AO$6),0),"")),"")</f>
        <v/>
      </c>
      <c r="AY23" s="179" t="str">
        <f t="shared" ref="AY23" si="133">IF((IF(AY$12&lt;=($AH$6*$D$6),ROUNDUP($AJ23+(AX$12*$AO$6),0),""))&lt;=($F23+$F24),(IF(AY$12&lt;=($AH$6*$D$6),ROUNDUP($AJ23+(AX$12*$AO$6),0),"")),"")</f>
        <v/>
      </c>
      <c r="AZ23" s="181" t="str">
        <f t="shared" ref="AZ23" si="134">IF((IF(AZ$12&lt;=($AH$6*$D$6),ROUNDUP($AJ23+(AY$12*$AO$6),0),""))&lt;=($F23+$F24),(IF(AZ$12&lt;=($AH$6*$D$6),ROUNDUP($AJ23+(AY$12*$AO$6),0),"")),"")</f>
        <v/>
      </c>
      <c r="BB23" s="220">
        <f t="shared" ref="BB23" ca="1" si="135">IF(C23&gt;=$D$6,RAND()*$AO$7,RAND()*C23/$AH$7)</f>
        <v>3.9056572273829402</v>
      </c>
      <c r="BD23" s="183">
        <f t="shared" ca="1" si="86"/>
        <v>4</v>
      </c>
      <c r="BE23" s="229">
        <f t="shared" ref="BE23" ca="1" si="136">IF($C23&gt;=$AH$7,(IF(BE$12&lt;=$AH$7,ROUNDUP($BB23+(BD$12*(($F23+$F24)/$AH$7)),0),"")),(IF(BE$12&lt;=$C23,BE$12,"")))</f>
        <v>8</v>
      </c>
      <c r="BF23" s="229">
        <f t="shared" ref="BF23" ca="1" si="137">IF($C23&gt;=$AH$7,(IF(BF$12&lt;=$AH$7,ROUNDUP($BB23+(BE$12*(($F23+$F24)/$AH$7)),0),"")),(IF(BF$12&lt;=$C23,BF$12,"")))</f>
        <v>12</v>
      </c>
      <c r="BG23" s="229">
        <f t="shared" ref="BG23" ca="1" si="138">IF($C23&gt;=$AH$7,(IF(BG$12&lt;=$AH$7,ROUNDUP($BB23+(BF$12*(($F23+$F24)/$AH$7)),0),"")),(IF(BG$12&lt;=$C23,BG$12,"")))</f>
        <v>16</v>
      </c>
      <c r="BH23" s="231">
        <f t="shared" ref="BH23" ca="1" si="139">IF($C23&gt;=$AH$7,(IF(BH$12&lt;=$AH$7,ROUNDUP($BB23+(BG$12*(($F23+$F24)/$AH$7)),0),"")),(IF(BH$12&lt;=$C23,BH$12,"")))</f>
        <v>20</v>
      </c>
    </row>
    <row r="24" spans="1:60" s="66" customFormat="1" x14ac:dyDescent="0.25">
      <c r="A24" s="101" t="s">
        <v>7</v>
      </c>
      <c r="B24" s="84" t="s">
        <v>128</v>
      </c>
      <c r="C24" s="103">
        <f>C23</f>
        <v>125</v>
      </c>
      <c r="D24" s="103">
        <f>D23</f>
        <v>23</v>
      </c>
      <c r="E24" s="104">
        <f>E23</f>
        <v>102</v>
      </c>
      <c r="F24" s="125">
        <f t="shared" si="21"/>
        <v>12</v>
      </c>
      <c r="G24" s="67">
        <f t="shared" ref="G24" si="140">IF(E24&gt;0,E24/F24,"")</f>
        <v>8.5</v>
      </c>
      <c r="H24" s="117">
        <f t="shared" ca="1" si="91"/>
        <v>3.59546343411035</v>
      </c>
      <c r="I24" s="83"/>
      <c r="J24" s="95">
        <f t="shared" ca="1" si="92"/>
        <v>4</v>
      </c>
      <c r="K24" s="96">
        <f t="shared" ref="K24:AH24" ca="1" si="141">IF(K$12&lt;=$F24,ROUNDUP($H24+J$12*$G24,0),"")</f>
        <v>13</v>
      </c>
      <c r="L24" s="96">
        <f t="shared" ca="1" si="141"/>
        <v>21</v>
      </c>
      <c r="M24" s="96">
        <f t="shared" ca="1" si="141"/>
        <v>30</v>
      </c>
      <c r="N24" s="96">
        <f t="shared" ca="1" si="141"/>
        <v>38</v>
      </c>
      <c r="O24" s="96">
        <f t="shared" ca="1" si="141"/>
        <v>47</v>
      </c>
      <c r="P24" s="96">
        <f t="shared" ca="1" si="141"/>
        <v>55</v>
      </c>
      <c r="Q24" s="96">
        <f t="shared" ca="1" si="141"/>
        <v>64</v>
      </c>
      <c r="R24" s="96">
        <f t="shared" ca="1" si="141"/>
        <v>72</v>
      </c>
      <c r="S24" s="96">
        <f t="shared" ca="1" si="141"/>
        <v>81</v>
      </c>
      <c r="T24" s="96">
        <f t="shared" ca="1" si="141"/>
        <v>89</v>
      </c>
      <c r="U24" s="96">
        <f t="shared" ca="1" si="141"/>
        <v>98</v>
      </c>
      <c r="V24" s="96" t="str">
        <f t="shared" si="141"/>
        <v/>
      </c>
      <c r="W24" s="96" t="str">
        <f t="shared" si="141"/>
        <v/>
      </c>
      <c r="X24" s="96" t="str">
        <f t="shared" si="141"/>
        <v/>
      </c>
      <c r="Y24" s="96" t="str">
        <f t="shared" si="141"/>
        <v/>
      </c>
      <c r="Z24" s="96" t="str">
        <f t="shared" si="141"/>
        <v/>
      </c>
      <c r="AA24" s="96" t="str">
        <f t="shared" si="141"/>
        <v/>
      </c>
      <c r="AB24" s="96" t="str">
        <f t="shared" si="141"/>
        <v/>
      </c>
      <c r="AC24" s="96" t="str">
        <f t="shared" si="141"/>
        <v/>
      </c>
      <c r="AD24" s="96" t="str">
        <f t="shared" si="141"/>
        <v/>
      </c>
      <c r="AE24" s="96" t="str">
        <f t="shared" si="141"/>
        <v/>
      </c>
      <c r="AF24" s="96" t="str">
        <f t="shared" si="141"/>
        <v/>
      </c>
      <c r="AG24" s="96" t="str">
        <f t="shared" si="141"/>
        <v/>
      </c>
      <c r="AH24" s="97" t="str">
        <f t="shared" si="141"/>
        <v/>
      </c>
      <c r="AJ24" s="220"/>
      <c r="AL24" s="183"/>
      <c r="AM24" s="179"/>
      <c r="AN24" s="179"/>
      <c r="AO24" s="179"/>
      <c r="AP24" s="179"/>
      <c r="AQ24" s="179"/>
      <c r="AR24" s="179"/>
      <c r="AS24" s="179"/>
      <c r="AT24" s="179"/>
      <c r="AU24" s="179"/>
      <c r="AV24" s="179"/>
      <c r="AW24" s="179"/>
      <c r="AX24" s="179"/>
      <c r="AY24" s="179"/>
      <c r="AZ24" s="181"/>
      <c r="BB24" s="220"/>
      <c r="BD24" s="183"/>
      <c r="BE24" s="229"/>
      <c r="BF24" s="229"/>
      <c r="BG24" s="229"/>
      <c r="BH24" s="231"/>
    </row>
    <row r="25" spans="1:60" s="66" customFormat="1" x14ac:dyDescent="0.25">
      <c r="A25" s="101" t="s">
        <v>8</v>
      </c>
      <c r="B25" s="84" t="s">
        <v>102</v>
      </c>
      <c r="C25" s="85">
        <v>102</v>
      </c>
      <c r="D25" s="85">
        <v>2</v>
      </c>
      <c r="E25" s="104">
        <f>C25-D25</f>
        <v>100</v>
      </c>
      <c r="F25" s="125">
        <f t="shared" ref="F25" si="142">IF(D25&lt;=$K$6,D25,IF(E25&gt;=$D$6-$K$6,$K$6,IF($D$6&lt;=C25,$D$6-E25,C25-E25)))</f>
        <v>2</v>
      </c>
      <c r="G25" s="67">
        <f t="shared" ref="G25" si="143">IF(D25&gt;0,D25/F25,"")</f>
        <v>1</v>
      </c>
      <c r="H25" s="117">
        <f t="shared" ca="1" si="91"/>
        <v>0.97742764693579831</v>
      </c>
      <c r="I25" s="83"/>
      <c r="J25" s="95">
        <f t="shared" ca="1" si="92"/>
        <v>1</v>
      </c>
      <c r="K25" s="96">
        <f t="shared" ref="K25:AH25" ca="1" si="144">IF(K$12&lt;=$F25,ROUNDUP($H25+J$12*$G25,0),"")</f>
        <v>2</v>
      </c>
      <c r="L25" s="96" t="str">
        <f t="shared" si="144"/>
        <v/>
      </c>
      <c r="M25" s="96" t="str">
        <f t="shared" si="144"/>
        <v/>
      </c>
      <c r="N25" s="96" t="str">
        <f t="shared" si="144"/>
        <v/>
      </c>
      <c r="O25" s="96" t="str">
        <f t="shared" si="144"/>
        <v/>
      </c>
      <c r="P25" s="96" t="str">
        <f t="shared" si="144"/>
        <v/>
      </c>
      <c r="Q25" s="96" t="str">
        <f t="shared" si="144"/>
        <v/>
      </c>
      <c r="R25" s="96" t="str">
        <f t="shared" si="144"/>
        <v/>
      </c>
      <c r="S25" s="96" t="str">
        <f t="shared" si="144"/>
        <v/>
      </c>
      <c r="T25" s="96" t="str">
        <f t="shared" si="144"/>
        <v/>
      </c>
      <c r="U25" s="96" t="str">
        <f t="shared" si="144"/>
        <v/>
      </c>
      <c r="V25" s="96" t="str">
        <f t="shared" si="144"/>
        <v/>
      </c>
      <c r="W25" s="96" t="str">
        <f t="shared" si="144"/>
        <v/>
      </c>
      <c r="X25" s="96" t="str">
        <f t="shared" si="144"/>
        <v/>
      </c>
      <c r="Y25" s="96" t="str">
        <f t="shared" si="144"/>
        <v/>
      </c>
      <c r="Z25" s="96" t="str">
        <f t="shared" si="144"/>
        <v/>
      </c>
      <c r="AA25" s="96" t="str">
        <f t="shared" si="144"/>
        <v/>
      </c>
      <c r="AB25" s="96" t="str">
        <f t="shared" si="144"/>
        <v/>
      </c>
      <c r="AC25" s="96" t="str">
        <f t="shared" si="144"/>
        <v/>
      </c>
      <c r="AD25" s="96" t="str">
        <f t="shared" si="144"/>
        <v/>
      </c>
      <c r="AE25" s="96" t="str">
        <f t="shared" si="144"/>
        <v/>
      </c>
      <c r="AF25" s="96" t="str">
        <f t="shared" si="144"/>
        <v/>
      </c>
      <c r="AG25" s="96" t="str">
        <f t="shared" si="144"/>
        <v/>
      </c>
      <c r="AH25" s="97" t="str">
        <f t="shared" si="144"/>
        <v/>
      </c>
      <c r="AJ25" s="220">
        <f t="shared" ca="1" si="27"/>
        <v>1.4415324851286784</v>
      </c>
      <c r="AL25" s="183">
        <f t="shared" ca="1" si="5"/>
        <v>2</v>
      </c>
      <c r="AM25" s="179">
        <f t="shared" ref="AM25" ca="1" si="145">IF((IF(AM$12&lt;=($AH$6*$D$6),ROUNDUP($AJ25+(AL$12*$AO$6),0),""))&lt;=($F25+$F26),(IF(AM$12&lt;=($AH$6*$D$6),ROUNDUP($AJ25+(AL$12*$AO$6),0),"")),"")</f>
        <v>4</v>
      </c>
      <c r="AN25" s="179">
        <f t="shared" ref="AN25" ca="1" si="146">IF((IF(AN$12&lt;=($AH$6*$D$6),ROUNDUP($AJ25+(AM$12*$AO$6),0),""))&lt;=($F25+$F26),(IF(AN$12&lt;=($AH$6*$D$6),ROUNDUP($AJ25+(AM$12*$AO$6),0),"")),"")</f>
        <v>6</v>
      </c>
      <c r="AO25" s="179">
        <f t="shared" ref="AO25" ca="1" si="147">IF((IF(AO$12&lt;=($AH$6*$D$6),ROUNDUP($AJ25+(AN$12*$AO$6),0),""))&lt;=($F25+$F26),(IF(AO$12&lt;=($AH$6*$D$6),ROUNDUP($AJ25+(AN$12*$AO$6),0),"")),"")</f>
        <v>8</v>
      </c>
      <c r="AP25" s="179">
        <f t="shared" ref="AP25" ca="1" si="148">IF((IF(AP$12&lt;=($AH$6*$D$6),ROUNDUP($AJ25+(AO$12*$AO$6),0),""))&lt;=($F25+$F26),(IF(AP$12&lt;=($AH$6*$D$6),ROUNDUP($AJ25+(AO$12*$AO$6),0),"")),"")</f>
        <v>10</v>
      </c>
      <c r="AQ25" s="179">
        <f t="shared" ref="AQ25" ca="1" si="149">IF((IF(AQ$12&lt;=($AH$6*$D$6),ROUNDUP($AJ25+(AP$12*$AO$6),0),""))&lt;=($F25+$F26),(IF(AQ$12&lt;=($AH$6*$D$6),ROUNDUP($AJ25+(AP$12*$AO$6),0),"")),"")</f>
        <v>12</v>
      </c>
      <c r="AR25" s="179">
        <f t="shared" ref="AR25" ca="1" si="150">IF((IF(AR$12&lt;=($AH$6*$D$6),ROUNDUP($AJ25+(AQ$12*$AO$6),0),""))&lt;=($F25+$F26),(IF(AR$12&lt;=($AH$6*$D$6),ROUNDUP($AJ25+(AQ$12*$AO$6),0),"")),"")</f>
        <v>14</v>
      </c>
      <c r="AS25" s="179">
        <f t="shared" ref="AS25" ca="1" si="151">IF((IF(AS$12&lt;=($AH$6*$D$6),ROUNDUP($AJ25+(AR$12*$AO$6),0),""))&lt;=($F25+$F26),(IF(AS$12&lt;=($AH$6*$D$6),ROUNDUP($AJ25+(AR$12*$AO$6),0),"")),"")</f>
        <v>16</v>
      </c>
      <c r="AT25" s="179">
        <f t="shared" ref="AT25" ca="1" si="152">IF((IF(AT$12&lt;=($AH$6*$D$6),ROUNDUP($AJ25+(AS$12*$AO$6),0),""))&lt;=($F25+$F26),(IF(AT$12&lt;=($AH$6*$D$6),ROUNDUP($AJ25+(AS$12*$AO$6),0),"")),"")</f>
        <v>18</v>
      </c>
      <c r="AU25" s="179">
        <f t="shared" ref="AU25" ca="1" si="153">IF((IF(AU$12&lt;=($AH$6*$D$6),ROUNDUP($AJ25+(AT$12*$AO$6),0),""))&lt;=($F25+$F26),(IF(AU$12&lt;=($AH$6*$D$6),ROUNDUP($AJ25+(AT$12*$AO$6),0),"")),"")</f>
        <v>20</v>
      </c>
      <c r="AV25" s="179" t="str">
        <f t="shared" ref="AV25" si="154">IF((IF(AV$12&lt;=($AH$6*$D$6),ROUNDUP($AJ25+(AU$12*$AO$6),0),""))&lt;=($F25+$F26),(IF(AV$12&lt;=($AH$6*$D$6),ROUNDUP($AJ25+(AU$12*$AO$6),0),"")),"")</f>
        <v/>
      </c>
      <c r="AW25" s="179" t="str">
        <f t="shared" ref="AW25" si="155">IF((IF(AW$12&lt;=($AH$6*$D$6),ROUNDUP($AJ25+(AV$12*$AO$6),0),""))&lt;=($F25+$F26),(IF(AW$12&lt;=($AH$6*$D$6),ROUNDUP($AJ25+(AV$12*$AO$6),0),"")),"")</f>
        <v/>
      </c>
      <c r="AX25" s="179" t="str">
        <f t="shared" ref="AX25" si="156">IF((IF(AX$12&lt;=($AH$6*$D$6),ROUNDUP($AJ25+(AW$12*$AO$6),0),""))&lt;=($F25+$F26),(IF(AX$12&lt;=($AH$6*$D$6),ROUNDUP($AJ25+(AW$12*$AO$6),0),"")),"")</f>
        <v/>
      </c>
      <c r="AY25" s="179" t="str">
        <f t="shared" ref="AY25" si="157">IF((IF(AY$12&lt;=($AH$6*$D$6),ROUNDUP($AJ25+(AX$12*$AO$6),0),""))&lt;=($F25+$F26),(IF(AY$12&lt;=($AH$6*$D$6),ROUNDUP($AJ25+(AX$12*$AO$6),0),"")),"")</f>
        <v/>
      </c>
      <c r="AZ25" s="181" t="str">
        <f t="shared" ref="AZ25" si="158">IF((IF(AZ$12&lt;=($AH$6*$D$6),ROUNDUP($AJ25+(AY$12*$AO$6),0),""))&lt;=($F25+$F26),(IF(AZ$12&lt;=($AH$6*$D$6),ROUNDUP($AJ25+(AY$12*$AO$6),0),"")),"")</f>
        <v/>
      </c>
      <c r="BB25" s="220">
        <f t="shared" ref="BB25" ca="1" si="159">IF(C25&gt;=$D$6,RAND()*$AO$7,RAND()*C25/$AH$7)</f>
        <v>2.1829012579944362</v>
      </c>
      <c r="BD25" s="183">
        <f t="shared" ca="1" si="86"/>
        <v>3</v>
      </c>
      <c r="BE25" s="229">
        <f t="shared" ref="BE25" ca="1" si="160">IF($C25&gt;=$AH$7,(IF(BE$12&lt;=$AH$7,ROUNDUP($BB25+(BD$12*(($F25+$F26)/$AH$7)),0),"")),(IF(BE$12&lt;=$C25,BE$12,"")))</f>
        <v>7</v>
      </c>
      <c r="BF25" s="229">
        <f t="shared" ref="BF25" ca="1" si="161">IF($C25&gt;=$AH$7,(IF(BF$12&lt;=$AH$7,ROUNDUP($BB25+(BE$12*(($F25+$F26)/$AH$7)),0),"")),(IF(BF$12&lt;=$C25,BF$12,"")))</f>
        <v>11</v>
      </c>
      <c r="BG25" s="229">
        <f t="shared" ref="BG25" ca="1" si="162">IF($C25&gt;=$AH$7,(IF(BG$12&lt;=$AH$7,ROUNDUP($BB25+(BF$12*(($F25+$F26)/$AH$7)),0),"")),(IF(BG$12&lt;=$C25,BG$12,"")))</f>
        <v>15</v>
      </c>
      <c r="BH25" s="231">
        <f t="shared" ref="BH25" ca="1" si="163">IF($C25&gt;=$AH$7,(IF(BH$12&lt;=$AH$7,ROUNDUP($BB25+(BG$12*(($F25+$F26)/$AH$7)),0),"")),(IF(BH$12&lt;=$C25,BH$12,"")))</f>
        <v>19</v>
      </c>
    </row>
    <row r="26" spans="1:60" s="66" customFormat="1" x14ac:dyDescent="0.25">
      <c r="A26" s="101" t="s">
        <v>8</v>
      </c>
      <c r="B26" s="84" t="s">
        <v>128</v>
      </c>
      <c r="C26" s="103">
        <f>C25</f>
        <v>102</v>
      </c>
      <c r="D26" s="103">
        <f>D25</f>
        <v>2</v>
      </c>
      <c r="E26" s="104">
        <f>E25</f>
        <v>100</v>
      </c>
      <c r="F26" s="125">
        <f t="shared" si="21"/>
        <v>18</v>
      </c>
      <c r="G26" s="67">
        <f t="shared" ref="G26" si="164">IF(E26&gt;0,E26/F26,"")</f>
        <v>5.5555555555555554</v>
      </c>
      <c r="H26" s="117">
        <f t="shared" ca="1" si="91"/>
        <v>4.6966317534690649</v>
      </c>
      <c r="I26" s="83"/>
      <c r="J26" s="95">
        <f t="shared" ca="1" si="92"/>
        <v>5</v>
      </c>
      <c r="K26" s="96">
        <f t="shared" ref="K26:AH26" ca="1" si="165">IF(K$12&lt;=$F26,ROUNDUP($H26+J$12*$G26,0),"")</f>
        <v>11</v>
      </c>
      <c r="L26" s="96">
        <f t="shared" ca="1" si="165"/>
        <v>16</v>
      </c>
      <c r="M26" s="96">
        <f t="shared" ca="1" si="165"/>
        <v>22</v>
      </c>
      <c r="N26" s="96">
        <f t="shared" ca="1" si="165"/>
        <v>27</v>
      </c>
      <c r="O26" s="96">
        <f t="shared" ca="1" si="165"/>
        <v>33</v>
      </c>
      <c r="P26" s="96">
        <f t="shared" ca="1" si="165"/>
        <v>39</v>
      </c>
      <c r="Q26" s="96">
        <f t="shared" ca="1" si="165"/>
        <v>44</v>
      </c>
      <c r="R26" s="96">
        <f t="shared" ca="1" si="165"/>
        <v>50</v>
      </c>
      <c r="S26" s="96">
        <f t="shared" ca="1" si="165"/>
        <v>55</v>
      </c>
      <c r="T26" s="96">
        <f t="shared" ca="1" si="165"/>
        <v>61</v>
      </c>
      <c r="U26" s="96">
        <f t="shared" ca="1" si="165"/>
        <v>66</v>
      </c>
      <c r="V26" s="96">
        <f t="shared" ca="1" si="165"/>
        <v>72</v>
      </c>
      <c r="W26" s="96">
        <f t="shared" ca="1" si="165"/>
        <v>77</v>
      </c>
      <c r="X26" s="96">
        <f t="shared" ca="1" si="165"/>
        <v>83</v>
      </c>
      <c r="Y26" s="96">
        <f t="shared" ca="1" si="165"/>
        <v>89</v>
      </c>
      <c r="Z26" s="96">
        <f t="shared" ca="1" si="165"/>
        <v>94</v>
      </c>
      <c r="AA26" s="96">
        <f t="shared" ca="1" si="165"/>
        <v>100</v>
      </c>
      <c r="AB26" s="96" t="str">
        <f t="shared" si="165"/>
        <v/>
      </c>
      <c r="AC26" s="96" t="str">
        <f t="shared" si="165"/>
        <v/>
      </c>
      <c r="AD26" s="96" t="str">
        <f t="shared" si="165"/>
        <v/>
      </c>
      <c r="AE26" s="96" t="str">
        <f t="shared" si="165"/>
        <v/>
      </c>
      <c r="AF26" s="96" t="str">
        <f t="shared" si="165"/>
        <v/>
      </c>
      <c r="AG26" s="96" t="str">
        <f t="shared" si="165"/>
        <v/>
      </c>
      <c r="AH26" s="97" t="str">
        <f t="shared" si="165"/>
        <v/>
      </c>
      <c r="AJ26" s="220"/>
      <c r="AL26" s="183"/>
      <c r="AM26" s="179"/>
      <c r="AN26" s="179"/>
      <c r="AO26" s="179"/>
      <c r="AP26" s="179"/>
      <c r="AQ26" s="179"/>
      <c r="AR26" s="179"/>
      <c r="AS26" s="179"/>
      <c r="AT26" s="179"/>
      <c r="AU26" s="179"/>
      <c r="AV26" s="179"/>
      <c r="AW26" s="179"/>
      <c r="AX26" s="179"/>
      <c r="AY26" s="179"/>
      <c r="AZ26" s="181"/>
      <c r="BB26" s="220"/>
      <c r="BD26" s="183"/>
      <c r="BE26" s="229"/>
      <c r="BF26" s="229"/>
      <c r="BG26" s="229"/>
      <c r="BH26" s="231"/>
    </row>
    <row r="27" spans="1:60" s="66" customFormat="1" x14ac:dyDescent="0.25">
      <c r="A27" s="101" t="s">
        <v>9</v>
      </c>
      <c r="B27" s="84" t="s">
        <v>102</v>
      </c>
      <c r="C27" s="85">
        <v>123</v>
      </c>
      <c r="D27" s="85">
        <v>14</v>
      </c>
      <c r="E27" s="104">
        <f>C27-D27</f>
        <v>109</v>
      </c>
      <c r="F27" s="125">
        <f t="shared" ref="F27" si="166">IF(D27&lt;=$K$6,D27,IF(E27&gt;=$D$6-$K$6,$K$6,IF($D$6&lt;=C27,$D$6-E27,C27-E27)))</f>
        <v>8</v>
      </c>
      <c r="G27" s="67">
        <f t="shared" ref="G27" si="167">IF(D27&gt;0,D27/F27,"")</f>
        <v>1.75</v>
      </c>
      <c r="H27" s="117">
        <f t="shared" ca="1" si="91"/>
        <v>0.20796641594961876</v>
      </c>
      <c r="I27" s="83"/>
      <c r="J27" s="95">
        <f t="shared" ca="1" si="92"/>
        <v>1</v>
      </c>
      <c r="K27" s="96">
        <f t="shared" ref="K27:AH27" ca="1" si="168">IF(K$12&lt;=$F27,ROUNDUP($H27+J$12*$G27,0),"")</f>
        <v>2</v>
      </c>
      <c r="L27" s="96">
        <f t="shared" ca="1" si="168"/>
        <v>4</v>
      </c>
      <c r="M27" s="96">
        <f t="shared" ca="1" si="168"/>
        <v>6</v>
      </c>
      <c r="N27" s="96">
        <f t="shared" ca="1" si="168"/>
        <v>8</v>
      </c>
      <c r="O27" s="96">
        <f t="shared" ca="1" si="168"/>
        <v>9</v>
      </c>
      <c r="P27" s="96">
        <f t="shared" ca="1" si="168"/>
        <v>11</v>
      </c>
      <c r="Q27" s="96">
        <f t="shared" ca="1" si="168"/>
        <v>13</v>
      </c>
      <c r="R27" s="96" t="str">
        <f t="shared" si="168"/>
        <v/>
      </c>
      <c r="S27" s="96" t="str">
        <f t="shared" si="168"/>
        <v/>
      </c>
      <c r="T27" s="96" t="str">
        <f t="shared" si="168"/>
        <v/>
      </c>
      <c r="U27" s="96" t="str">
        <f t="shared" si="168"/>
        <v/>
      </c>
      <c r="V27" s="96" t="str">
        <f t="shared" si="168"/>
        <v/>
      </c>
      <c r="W27" s="96" t="str">
        <f t="shared" si="168"/>
        <v/>
      </c>
      <c r="X27" s="96" t="str">
        <f t="shared" si="168"/>
        <v/>
      </c>
      <c r="Y27" s="96" t="str">
        <f t="shared" si="168"/>
        <v/>
      </c>
      <c r="Z27" s="96" t="str">
        <f t="shared" si="168"/>
        <v/>
      </c>
      <c r="AA27" s="96" t="str">
        <f t="shared" si="168"/>
        <v/>
      </c>
      <c r="AB27" s="96" t="str">
        <f t="shared" si="168"/>
        <v/>
      </c>
      <c r="AC27" s="96" t="str">
        <f t="shared" si="168"/>
        <v/>
      </c>
      <c r="AD27" s="96" t="str">
        <f t="shared" si="168"/>
        <v/>
      </c>
      <c r="AE27" s="96" t="str">
        <f t="shared" si="168"/>
        <v/>
      </c>
      <c r="AF27" s="96" t="str">
        <f t="shared" si="168"/>
        <v/>
      </c>
      <c r="AG27" s="96" t="str">
        <f t="shared" si="168"/>
        <v/>
      </c>
      <c r="AH27" s="97" t="str">
        <f t="shared" si="168"/>
        <v/>
      </c>
      <c r="AJ27" s="220">
        <f t="shared" ca="1" si="27"/>
        <v>0.8985459254545245</v>
      </c>
      <c r="AL27" s="183">
        <f t="shared" ca="1" si="5"/>
        <v>1</v>
      </c>
      <c r="AM27" s="179">
        <f t="shared" ref="AM27" ca="1" si="169">IF((IF(AM$12&lt;=($AH$6*$D$6),ROUNDUP($AJ27+(AL$12*$AO$6),0),""))&lt;=($F27+$F28),(IF(AM$12&lt;=($AH$6*$D$6),ROUNDUP($AJ27+(AL$12*$AO$6),0),"")),"")</f>
        <v>3</v>
      </c>
      <c r="AN27" s="179">
        <f t="shared" ref="AN27" ca="1" si="170">IF((IF(AN$12&lt;=($AH$6*$D$6),ROUNDUP($AJ27+(AM$12*$AO$6),0),""))&lt;=($F27+$F28),(IF(AN$12&lt;=($AH$6*$D$6),ROUNDUP($AJ27+(AM$12*$AO$6),0),"")),"")</f>
        <v>5</v>
      </c>
      <c r="AO27" s="179">
        <f t="shared" ref="AO27" ca="1" si="171">IF((IF(AO$12&lt;=($AH$6*$D$6),ROUNDUP($AJ27+(AN$12*$AO$6),0),""))&lt;=($F27+$F28),(IF(AO$12&lt;=($AH$6*$D$6),ROUNDUP($AJ27+(AN$12*$AO$6),0),"")),"")</f>
        <v>7</v>
      </c>
      <c r="AP27" s="179">
        <f t="shared" ref="AP27" ca="1" si="172">IF((IF(AP$12&lt;=($AH$6*$D$6),ROUNDUP($AJ27+(AO$12*$AO$6),0),""))&lt;=($F27+$F28),(IF(AP$12&lt;=($AH$6*$D$6),ROUNDUP($AJ27+(AO$12*$AO$6),0),"")),"")</f>
        <v>9</v>
      </c>
      <c r="AQ27" s="179">
        <f t="shared" ref="AQ27" ca="1" si="173">IF((IF(AQ$12&lt;=($AH$6*$D$6),ROUNDUP($AJ27+(AP$12*$AO$6),0),""))&lt;=($F27+$F28),(IF(AQ$12&lt;=($AH$6*$D$6),ROUNDUP($AJ27+(AP$12*$AO$6),0),"")),"")</f>
        <v>11</v>
      </c>
      <c r="AR27" s="179">
        <f t="shared" ref="AR27" ca="1" si="174">IF((IF(AR$12&lt;=($AH$6*$D$6),ROUNDUP($AJ27+(AQ$12*$AO$6),0),""))&lt;=($F27+$F28),(IF(AR$12&lt;=($AH$6*$D$6),ROUNDUP($AJ27+(AQ$12*$AO$6),0),"")),"")</f>
        <v>13</v>
      </c>
      <c r="AS27" s="179">
        <f t="shared" ref="AS27" ca="1" si="175">IF((IF(AS$12&lt;=($AH$6*$D$6),ROUNDUP($AJ27+(AR$12*$AO$6),0),""))&lt;=($F27+$F28),(IF(AS$12&lt;=($AH$6*$D$6),ROUNDUP($AJ27+(AR$12*$AO$6),0),"")),"")</f>
        <v>15</v>
      </c>
      <c r="AT27" s="179">
        <f t="shared" ref="AT27" ca="1" si="176">IF((IF(AT$12&lt;=($AH$6*$D$6),ROUNDUP($AJ27+(AS$12*$AO$6),0),""))&lt;=($F27+$F28),(IF(AT$12&lt;=($AH$6*$D$6),ROUNDUP($AJ27+(AS$12*$AO$6),0),"")),"")</f>
        <v>17</v>
      </c>
      <c r="AU27" s="179">
        <f t="shared" ref="AU27" ca="1" si="177">IF((IF(AU$12&lt;=($AH$6*$D$6),ROUNDUP($AJ27+(AT$12*$AO$6),0),""))&lt;=($F27+$F28),(IF(AU$12&lt;=($AH$6*$D$6),ROUNDUP($AJ27+(AT$12*$AO$6),0),"")),"")</f>
        <v>19</v>
      </c>
      <c r="AV27" s="179" t="str">
        <f t="shared" ref="AV27" si="178">IF((IF(AV$12&lt;=($AH$6*$D$6),ROUNDUP($AJ27+(AU$12*$AO$6),0),""))&lt;=($F27+$F28),(IF(AV$12&lt;=($AH$6*$D$6),ROUNDUP($AJ27+(AU$12*$AO$6),0),"")),"")</f>
        <v/>
      </c>
      <c r="AW27" s="179" t="str">
        <f t="shared" ref="AW27" si="179">IF((IF(AW$12&lt;=($AH$6*$D$6),ROUNDUP($AJ27+(AV$12*$AO$6),0),""))&lt;=($F27+$F28),(IF(AW$12&lt;=($AH$6*$D$6),ROUNDUP($AJ27+(AV$12*$AO$6),0),"")),"")</f>
        <v/>
      </c>
      <c r="AX27" s="179" t="str">
        <f t="shared" ref="AX27" si="180">IF((IF(AX$12&lt;=($AH$6*$D$6),ROUNDUP($AJ27+(AW$12*$AO$6),0),""))&lt;=($F27+$F28),(IF(AX$12&lt;=($AH$6*$D$6),ROUNDUP($AJ27+(AW$12*$AO$6),0),"")),"")</f>
        <v/>
      </c>
      <c r="AY27" s="179" t="str">
        <f t="shared" ref="AY27" si="181">IF((IF(AY$12&lt;=($AH$6*$D$6),ROUNDUP($AJ27+(AX$12*$AO$6),0),""))&lt;=($F27+$F28),(IF(AY$12&lt;=($AH$6*$D$6),ROUNDUP($AJ27+(AX$12*$AO$6),0),"")),"")</f>
        <v/>
      </c>
      <c r="AZ27" s="181" t="str">
        <f t="shared" ref="AZ27" si="182">IF((IF(AZ$12&lt;=($AH$6*$D$6),ROUNDUP($AJ27+(AY$12*$AO$6),0),""))&lt;=($F27+$F28),(IF(AZ$12&lt;=($AH$6*$D$6),ROUNDUP($AJ27+(AY$12*$AO$6),0),"")),"")</f>
        <v/>
      </c>
      <c r="BB27" s="220">
        <f t="shared" ref="BB27" ca="1" si="183">IF(C27&gt;=$D$6,RAND()*$AO$7,RAND()*C27/$AH$7)</f>
        <v>1.0556610855630608</v>
      </c>
      <c r="BD27" s="183">
        <f t="shared" ca="1" si="86"/>
        <v>2</v>
      </c>
      <c r="BE27" s="229">
        <f t="shared" ref="BE27" ca="1" si="184">IF($C27&gt;=$AH$7,(IF(BE$12&lt;=$AH$7,ROUNDUP($BB27+(BD$12*(($F27+$F28)/$AH$7)),0),"")),(IF(BE$12&lt;=$C27,BE$12,"")))</f>
        <v>6</v>
      </c>
      <c r="BF27" s="229">
        <f t="shared" ref="BF27" ca="1" si="185">IF($C27&gt;=$AH$7,(IF(BF$12&lt;=$AH$7,ROUNDUP($BB27+(BE$12*(($F27+$F28)/$AH$7)),0),"")),(IF(BF$12&lt;=$C27,BF$12,"")))</f>
        <v>10</v>
      </c>
      <c r="BG27" s="229">
        <f t="shared" ref="BG27" ca="1" si="186">IF($C27&gt;=$AH$7,(IF(BG$12&lt;=$AH$7,ROUNDUP($BB27+(BF$12*(($F27+$F28)/$AH$7)),0),"")),(IF(BG$12&lt;=$C27,BG$12,"")))</f>
        <v>14</v>
      </c>
      <c r="BH27" s="231">
        <f t="shared" ref="BH27" ca="1" si="187">IF($C27&gt;=$AH$7,(IF(BH$12&lt;=$AH$7,ROUNDUP($BB27+(BG$12*(($F27+$F28)/$AH$7)),0),"")),(IF(BH$12&lt;=$C27,BH$12,"")))</f>
        <v>18</v>
      </c>
    </row>
    <row r="28" spans="1:60" s="66" customFormat="1" x14ac:dyDescent="0.25">
      <c r="A28" s="101" t="s">
        <v>9</v>
      </c>
      <c r="B28" s="84" t="s">
        <v>128</v>
      </c>
      <c r="C28" s="103">
        <f>C27</f>
        <v>123</v>
      </c>
      <c r="D28" s="103">
        <f>D27</f>
        <v>14</v>
      </c>
      <c r="E28" s="104">
        <f>E27</f>
        <v>109</v>
      </c>
      <c r="F28" s="125">
        <f t="shared" si="21"/>
        <v>12</v>
      </c>
      <c r="G28" s="67">
        <f t="shared" ref="G28" si="188">IF(E28&gt;0,E28/F28,"")</f>
        <v>9.0833333333333339</v>
      </c>
      <c r="H28" s="117">
        <f t="shared" ca="1" si="91"/>
        <v>8.7075124124771914</v>
      </c>
      <c r="I28" s="83"/>
      <c r="J28" s="95">
        <f t="shared" ca="1" si="92"/>
        <v>9</v>
      </c>
      <c r="K28" s="96">
        <f t="shared" ref="K28:AH28" ca="1" si="189">IF(K$12&lt;=$F28,ROUNDUP($H28+J$12*$G28,0),"")</f>
        <v>18</v>
      </c>
      <c r="L28" s="96">
        <f t="shared" ca="1" si="189"/>
        <v>27</v>
      </c>
      <c r="M28" s="96">
        <f t="shared" ca="1" si="189"/>
        <v>36</v>
      </c>
      <c r="N28" s="96">
        <f t="shared" ca="1" si="189"/>
        <v>46</v>
      </c>
      <c r="O28" s="96">
        <f t="shared" ca="1" si="189"/>
        <v>55</v>
      </c>
      <c r="P28" s="96">
        <f t="shared" ca="1" si="189"/>
        <v>64</v>
      </c>
      <c r="Q28" s="96">
        <f t="shared" ca="1" si="189"/>
        <v>73</v>
      </c>
      <c r="R28" s="96">
        <f t="shared" ca="1" si="189"/>
        <v>82</v>
      </c>
      <c r="S28" s="96">
        <f t="shared" ca="1" si="189"/>
        <v>91</v>
      </c>
      <c r="T28" s="96">
        <f t="shared" ca="1" si="189"/>
        <v>100</v>
      </c>
      <c r="U28" s="96">
        <f t="shared" ca="1" si="189"/>
        <v>109</v>
      </c>
      <c r="V28" s="96" t="str">
        <f t="shared" si="189"/>
        <v/>
      </c>
      <c r="W28" s="96" t="str">
        <f t="shared" si="189"/>
        <v/>
      </c>
      <c r="X28" s="96" t="str">
        <f t="shared" si="189"/>
        <v/>
      </c>
      <c r="Y28" s="96" t="str">
        <f t="shared" si="189"/>
        <v/>
      </c>
      <c r="Z28" s="96" t="str">
        <f t="shared" si="189"/>
        <v/>
      </c>
      <c r="AA28" s="96" t="str">
        <f t="shared" si="189"/>
        <v/>
      </c>
      <c r="AB28" s="96" t="str">
        <f t="shared" si="189"/>
        <v/>
      </c>
      <c r="AC28" s="96" t="str">
        <f t="shared" si="189"/>
        <v/>
      </c>
      <c r="AD28" s="96" t="str">
        <f t="shared" si="189"/>
        <v/>
      </c>
      <c r="AE28" s="96" t="str">
        <f t="shared" si="189"/>
        <v/>
      </c>
      <c r="AF28" s="96" t="str">
        <f t="shared" si="189"/>
        <v/>
      </c>
      <c r="AG28" s="96" t="str">
        <f t="shared" si="189"/>
        <v/>
      </c>
      <c r="AH28" s="97" t="str">
        <f t="shared" si="189"/>
        <v/>
      </c>
      <c r="AJ28" s="220"/>
      <c r="AL28" s="183"/>
      <c r="AM28" s="179"/>
      <c r="AN28" s="179"/>
      <c r="AO28" s="179"/>
      <c r="AP28" s="179"/>
      <c r="AQ28" s="179"/>
      <c r="AR28" s="179"/>
      <c r="AS28" s="179"/>
      <c r="AT28" s="179"/>
      <c r="AU28" s="179"/>
      <c r="AV28" s="179"/>
      <c r="AW28" s="179"/>
      <c r="AX28" s="179"/>
      <c r="AY28" s="179"/>
      <c r="AZ28" s="181"/>
      <c r="BB28" s="220"/>
      <c r="BD28" s="183"/>
      <c r="BE28" s="229"/>
      <c r="BF28" s="229"/>
      <c r="BG28" s="229"/>
      <c r="BH28" s="231"/>
    </row>
    <row r="29" spans="1:60" s="66" customFormat="1" x14ac:dyDescent="0.25">
      <c r="A29" s="101" t="s">
        <v>10</v>
      </c>
      <c r="B29" s="84" t="s">
        <v>102</v>
      </c>
      <c r="C29" s="85">
        <v>177</v>
      </c>
      <c r="D29" s="85">
        <v>15</v>
      </c>
      <c r="E29" s="104">
        <f>C29-D29</f>
        <v>162</v>
      </c>
      <c r="F29" s="125">
        <f t="shared" ref="F29" si="190">IF(D29&lt;=$K$6,D29,IF(E29&gt;=$D$6-$K$6,$K$6,IF($D$6&lt;=C29,$D$6-E29,C29-E29)))</f>
        <v>8</v>
      </c>
      <c r="G29" s="67">
        <f t="shared" ref="G29" si="191">IF(D29&gt;0,D29/F29,"")</f>
        <v>1.875</v>
      </c>
      <c r="H29" s="117">
        <f t="shared" ca="1" si="91"/>
        <v>1.0846101238803634</v>
      </c>
      <c r="I29" s="83"/>
      <c r="J29" s="95">
        <f t="shared" ca="1" si="92"/>
        <v>2</v>
      </c>
      <c r="K29" s="96">
        <f t="shared" ref="K29:AH29" ca="1" si="192">IF(K$12&lt;=$F29,ROUNDUP($H29+J$12*$G29,0),"")</f>
        <v>3</v>
      </c>
      <c r="L29" s="96">
        <f t="shared" ca="1" si="192"/>
        <v>5</v>
      </c>
      <c r="M29" s="96">
        <f t="shared" ca="1" si="192"/>
        <v>7</v>
      </c>
      <c r="N29" s="96">
        <f t="shared" ca="1" si="192"/>
        <v>9</v>
      </c>
      <c r="O29" s="96">
        <f t="shared" ca="1" si="192"/>
        <v>11</v>
      </c>
      <c r="P29" s="96">
        <f t="shared" ca="1" si="192"/>
        <v>13</v>
      </c>
      <c r="Q29" s="96">
        <f t="shared" ca="1" si="192"/>
        <v>15</v>
      </c>
      <c r="R29" s="96" t="str">
        <f t="shared" si="192"/>
        <v/>
      </c>
      <c r="S29" s="96" t="str">
        <f t="shared" si="192"/>
        <v/>
      </c>
      <c r="T29" s="96" t="str">
        <f t="shared" si="192"/>
        <v/>
      </c>
      <c r="U29" s="96" t="str">
        <f t="shared" si="192"/>
        <v/>
      </c>
      <c r="V29" s="96" t="str">
        <f t="shared" si="192"/>
        <v/>
      </c>
      <c r="W29" s="96" t="str">
        <f t="shared" si="192"/>
        <v/>
      </c>
      <c r="X29" s="96" t="str">
        <f t="shared" si="192"/>
        <v/>
      </c>
      <c r="Y29" s="96" t="str">
        <f t="shared" si="192"/>
        <v/>
      </c>
      <c r="Z29" s="96" t="str">
        <f t="shared" si="192"/>
        <v/>
      </c>
      <c r="AA29" s="96" t="str">
        <f t="shared" si="192"/>
        <v/>
      </c>
      <c r="AB29" s="96" t="str">
        <f t="shared" si="192"/>
        <v/>
      </c>
      <c r="AC29" s="96" t="str">
        <f t="shared" si="192"/>
        <v/>
      </c>
      <c r="AD29" s="96" t="str">
        <f t="shared" si="192"/>
        <v/>
      </c>
      <c r="AE29" s="96" t="str">
        <f t="shared" si="192"/>
        <v/>
      </c>
      <c r="AF29" s="96" t="str">
        <f t="shared" si="192"/>
        <v/>
      </c>
      <c r="AG29" s="96" t="str">
        <f t="shared" si="192"/>
        <v/>
      </c>
      <c r="AH29" s="97" t="str">
        <f t="shared" si="192"/>
        <v/>
      </c>
      <c r="AJ29" s="220">
        <f t="shared" ca="1" si="27"/>
        <v>5.5812444445362708E-2</v>
      </c>
      <c r="AL29" s="183">
        <f t="shared" ca="1" si="5"/>
        <v>1</v>
      </c>
      <c r="AM29" s="179">
        <f t="shared" ref="AM29" ca="1" si="193">IF((IF(AM$12&lt;=($AH$6*$D$6),ROUNDUP($AJ29+(AL$12*$AO$6),0),""))&lt;=($F29+$F30),(IF(AM$12&lt;=($AH$6*$D$6),ROUNDUP($AJ29+(AL$12*$AO$6),0),"")),"")</f>
        <v>3</v>
      </c>
      <c r="AN29" s="179">
        <f t="shared" ref="AN29" ca="1" si="194">IF((IF(AN$12&lt;=($AH$6*$D$6),ROUNDUP($AJ29+(AM$12*$AO$6),0),""))&lt;=($F29+$F30),(IF(AN$12&lt;=($AH$6*$D$6),ROUNDUP($AJ29+(AM$12*$AO$6),0),"")),"")</f>
        <v>5</v>
      </c>
      <c r="AO29" s="179">
        <f t="shared" ref="AO29" ca="1" si="195">IF((IF(AO$12&lt;=($AH$6*$D$6),ROUNDUP($AJ29+(AN$12*$AO$6),0),""))&lt;=($F29+$F30),(IF(AO$12&lt;=($AH$6*$D$6),ROUNDUP($AJ29+(AN$12*$AO$6),0),"")),"")</f>
        <v>7</v>
      </c>
      <c r="AP29" s="179">
        <f t="shared" ref="AP29" ca="1" si="196">IF((IF(AP$12&lt;=($AH$6*$D$6),ROUNDUP($AJ29+(AO$12*$AO$6),0),""))&lt;=($F29+$F30),(IF(AP$12&lt;=($AH$6*$D$6),ROUNDUP($AJ29+(AO$12*$AO$6),0),"")),"")</f>
        <v>9</v>
      </c>
      <c r="AQ29" s="179">
        <f t="shared" ref="AQ29" ca="1" si="197">IF((IF(AQ$12&lt;=($AH$6*$D$6),ROUNDUP($AJ29+(AP$12*$AO$6),0),""))&lt;=($F29+$F30),(IF(AQ$12&lt;=($AH$6*$D$6),ROUNDUP($AJ29+(AP$12*$AO$6),0),"")),"")</f>
        <v>11</v>
      </c>
      <c r="AR29" s="179">
        <f t="shared" ref="AR29" ca="1" si="198">IF((IF(AR$12&lt;=($AH$6*$D$6),ROUNDUP($AJ29+(AQ$12*$AO$6),0),""))&lt;=($F29+$F30),(IF(AR$12&lt;=($AH$6*$D$6),ROUNDUP($AJ29+(AQ$12*$AO$6),0),"")),"")</f>
        <v>13</v>
      </c>
      <c r="AS29" s="179">
        <f t="shared" ref="AS29" ca="1" si="199">IF((IF(AS$12&lt;=($AH$6*$D$6),ROUNDUP($AJ29+(AR$12*$AO$6),0),""))&lt;=($F29+$F30),(IF(AS$12&lt;=($AH$6*$D$6),ROUNDUP($AJ29+(AR$12*$AO$6),0),"")),"")</f>
        <v>15</v>
      </c>
      <c r="AT29" s="179">
        <f t="shared" ref="AT29" ca="1" si="200">IF((IF(AT$12&lt;=($AH$6*$D$6),ROUNDUP($AJ29+(AS$12*$AO$6),0),""))&lt;=($F29+$F30),(IF(AT$12&lt;=($AH$6*$D$6),ROUNDUP($AJ29+(AS$12*$AO$6),0),"")),"")</f>
        <v>17</v>
      </c>
      <c r="AU29" s="179">
        <f t="shared" ref="AU29" ca="1" si="201">IF((IF(AU$12&lt;=($AH$6*$D$6),ROUNDUP($AJ29+(AT$12*$AO$6),0),""))&lt;=($F29+$F30),(IF(AU$12&lt;=($AH$6*$D$6),ROUNDUP($AJ29+(AT$12*$AO$6),0),"")),"")</f>
        <v>19</v>
      </c>
      <c r="AV29" s="179" t="str">
        <f t="shared" ref="AV29" si="202">IF((IF(AV$12&lt;=($AH$6*$D$6),ROUNDUP($AJ29+(AU$12*$AO$6),0),""))&lt;=($F29+$F30),(IF(AV$12&lt;=($AH$6*$D$6),ROUNDUP($AJ29+(AU$12*$AO$6),0),"")),"")</f>
        <v/>
      </c>
      <c r="AW29" s="179" t="str">
        <f t="shared" ref="AW29" si="203">IF((IF(AW$12&lt;=($AH$6*$D$6),ROUNDUP($AJ29+(AV$12*$AO$6),0),""))&lt;=($F29+$F30),(IF(AW$12&lt;=($AH$6*$D$6),ROUNDUP($AJ29+(AV$12*$AO$6),0),"")),"")</f>
        <v/>
      </c>
      <c r="AX29" s="179" t="str">
        <f t="shared" ref="AX29" si="204">IF((IF(AX$12&lt;=($AH$6*$D$6),ROUNDUP($AJ29+(AW$12*$AO$6),0),""))&lt;=($F29+$F30),(IF(AX$12&lt;=($AH$6*$D$6),ROUNDUP($AJ29+(AW$12*$AO$6),0),"")),"")</f>
        <v/>
      </c>
      <c r="AY29" s="179" t="str">
        <f t="shared" ref="AY29" si="205">IF((IF(AY$12&lt;=($AH$6*$D$6),ROUNDUP($AJ29+(AX$12*$AO$6),0),""))&lt;=($F29+$F30),(IF(AY$12&lt;=($AH$6*$D$6),ROUNDUP($AJ29+(AX$12*$AO$6),0),"")),"")</f>
        <v/>
      </c>
      <c r="AZ29" s="181" t="str">
        <f t="shared" ref="AZ29" si="206">IF((IF(AZ$12&lt;=($AH$6*$D$6),ROUNDUP($AJ29+(AY$12*$AO$6),0),""))&lt;=($F29+$F30),(IF(AZ$12&lt;=($AH$6*$D$6),ROUNDUP($AJ29+(AY$12*$AO$6),0),"")),"")</f>
        <v/>
      </c>
      <c r="BB29" s="220">
        <f t="shared" ref="BB29" ca="1" si="207">IF(C29&gt;=$D$6,RAND()*$AO$7,RAND()*C29/$AH$7)</f>
        <v>2.4754941525851764</v>
      </c>
      <c r="BD29" s="183">
        <f t="shared" ca="1" si="86"/>
        <v>3</v>
      </c>
      <c r="BE29" s="229">
        <f t="shared" ref="BE29" ca="1" si="208">IF($C29&gt;=$AH$7,(IF(BE$12&lt;=$AH$7,ROUNDUP($BB29+(BD$12*(($F29+$F30)/$AH$7)),0),"")),(IF(BE$12&lt;=$C29,BE$12,"")))</f>
        <v>7</v>
      </c>
      <c r="BF29" s="229">
        <f t="shared" ref="BF29" ca="1" si="209">IF($C29&gt;=$AH$7,(IF(BF$12&lt;=$AH$7,ROUNDUP($BB29+(BE$12*(($F29+$F30)/$AH$7)),0),"")),(IF(BF$12&lt;=$C29,BF$12,"")))</f>
        <v>11</v>
      </c>
      <c r="BG29" s="229">
        <f t="shared" ref="BG29" ca="1" si="210">IF($C29&gt;=$AH$7,(IF(BG$12&lt;=$AH$7,ROUNDUP($BB29+(BF$12*(($F29+$F30)/$AH$7)),0),"")),(IF(BG$12&lt;=$C29,BG$12,"")))</f>
        <v>15</v>
      </c>
      <c r="BH29" s="231">
        <f t="shared" ref="BH29" ca="1" si="211">IF($C29&gt;=$AH$7,(IF(BH$12&lt;=$AH$7,ROUNDUP($BB29+(BG$12*(($F29+$F30)/$AH$7)),0),"")),(IF(BH$12&lt;=$C29,BH$12,"")))</f>
        <v>19</v>
      </c>
    </row>
    <row r="30" spans="1:60" s="66" customFormat="1" x14ac:dyDescent="0.25">
      <c r="A30" s="101" t="s">
        <v>10</v>
      </c>
      <c r="B30" s="84" t="s">
        <v>128</v>
      </c>
      <c r="C30" s="103">
        <f>C29</f>
        <v>177</v>
      </c>
      <c r="D30" s="103">
        <f>D29</f>
        <v>15</v>
      </c>
      <c r="E30" s="104">
        <f>E29</f>
        <v>162</v>
      </c>
      <c r="F30" s="125">
        <f t="shared" si="21"/>
        <v>12</v>
      </c>
      <c r="G30" s="67">
        <f t="shared" ref="G30" si="212">IF(E30&gt;0,E30/F30,"")</f>
        <v>13.5</v>
      </c>
      <c r="H30" s="117">
        <f t="shared" ca="1" si="91"/>
        <v>7.1957384049673356</v>
      </c>
      <c r="I30" s="83"/>
      <c r="J30" s="95">
        <f t="shared" ca="1" si="92"/>
        <v>8</v>
      </c>
      <c r="K30" s="96">
        <f t="shared" ref="K30:AH30" ca="1" si="213">IF(K$12&lt;=$F30,ROUNDUP($H30+J$12*$G30,0),"")</f>
        <v>21</v>
      </c>
      <c r="L30" s="96">
        <f t="shared" ca="1" si="213"/>
        <v>35</v>
      </c>
      <c r="M30" s="96">
        <f t="shared" ca="1" si="213"/>
        <v>48</v>
      </c>
      <c r="N30" s="96">
        <f t="shared" ca="1" si="213"/>
        <v>62</v>
      </c>
      <c r="O30" s="96">
        <f t="shared" ca="1" si="213"/>
        <v>75</v>
      </c>
      <c r="P30" s="96">
        <f t="shared" ca="1" si="213"/>
        <v>89</v>
      </c>
      <c r="Q30" s="96">
        <f t="shared" ca="1" si="213"/>
        <v>102</v>
      </c>
      <c r="R30" s="96">
        <f t="shared" ca="1" si="213"/>
        <v>116</v>
      </c>
      <c r="S30" s="96">
        <f t="shared" ca="1" si="213"/>
        <v>129</v>
      </c>
      <c r="T30" s="96">
        <f t="shared" ca="1" si="213"/>
        <v>143</v>
      </c>
      <c r="U30" s="96">
        <f t="shared" ca="1" si="213"/>
        <v>156</v>
      </c>
      <c r="V30" s="96" t="str">
        <f t="shared" si="213"/>
        <v/>
      </c>
      <c r="W30" s="96" t="str">
        <f t="shared" si="213"/>
        <v/>
      </c>
      <c r="X30" s="96" t="str">
        <f t="shared" si="213"/>
        <v/>
      </c>
      <c r="Y30" s="96" t="str">
        <f t="shared" si="213"/>
        <v/>
      </c>
      <c r="Z30" s="96" t="str">
        <f t="shared" si="213"/>
        <v/>
      </c>
      <c r="AA30" s="96" t="str">
        <f t="shared" si="213"/>
        <v/>
      </c>
      <c r="AB30" s="96" t="str">
        <f t="shared" si="213"/>
        <v/>
      </c>
      <c r="AC30" s="96" t="str">
        <f t="shared" si="213"/>
        <v/>
      </c>
      <c r="AD30" s="96" t="str">
        <f t="shared" si="213"/>
        <v/>
      </c>
      <c r="AE30" s="96" t="str">
        <f t="shared" si="213"/>
        <v/>
      </c>
      <c r="AF30" s="96" t="str">
        <f t="shared" si="213"/>
        <v/>
      </c>
      <c r="AG30" s="96" t="str">
        <f t="shared" si="213"/>
        <v/>
      </c>
      <c r="AH30" s="97" t="str">
        <f t="shared" si="213"/>
        <v/>
      </c>
      <c r="AJ30" s="220"/>
      <c r="AL30" s="183"/>
      <c r="AM30" s="179"/>
      <c r="AN30" s="179"/>
      <c r="AO30" s="179"/>
      <c r="AP30" s="179"/>
      <c r="AQ30" s="179"/>
      <c r="AR30" s="179"/>
      <c r="AS30" s="179"/>
      <c r="AT30" s="179"/>
      <c r="AU30" s="179"/>
      <c r="AV30" s="179"/>
      <c r="AW30" s="179"/>
      <c r="AX30" s="179"/>
      <c r="AY30" s="179"/>
      <c r="AZ30" s="181"/>
      <c r="BB30" s="220"/>
      <c r="BD30" s="183"/>
      <c r="BE30" s="229"/>
      <c r="BF30" s="229"/>
      <c r="BG30" s="229"/>
      <c r="BH30" s="231"/>
    </row>
    <row r="31" spans="1:60" s="66" customFormat="1" x14ac:dyDescent="0.25">
      <c r="A31" s="101" t="s">
        <v>11</v>
      </c>
      <c r="B31" s="84" t="s">
        <v>102</v>
      </c>
      <c r="C31" s="85">
        <v>117</v>
      </c>
      <c r="D31" s="85">
        <v>5</v>
      </c>
      <c r="E31" s="104">
        <f>C31-D31</f>
        <v>112</v>
      </c>
      <c r="F31" s="125">
        <f t="shared" ref="F31" si="214">IF(D31&lt;=$K$6,D31,IF(E31&gt;=$D$6-$K$6,$K$6,IF($D$6&lt;=C31,$D$6-E31,C31-E31)))</f>
        <v>5</v>
      </c>
      <c r="G31" s="67">
        <f t="shared" ref="G31" si="215">IF(D31&gt;0,D31/F31,"")</f>
        <v>1</v>
      </c>
      <c r="H31" s="117">
        <f t="shared" ca="1" si="91"/>
        <v>0.6453326595525305</v>
      </c>
      <c r="I31" s="83"/>
      <c r="J31" s="95">
        <f t="shared" ca="1" si="92"/>
        <v>1</v>
      </c>
      <c r="K31" s="96">
        <f t="shared" ref="K31:AH31" ca="1" si="216">IF(K$12&lt;=$F31,ROUNDUP($H31+J$12*$G31,0),"")</f>
        <v>2</v>
      </c>
      <c r="L31" s="96">
        <f t="shared" ca="1" si="216"/>
        <v>3</v>
      </c>
      <c r="M31" s="96">
        <f t="shared" ca="1" si="216"/>
        <v>4</v>
      </c>
      <c r="N31" s="96">
        <f t="shared" ca="1" si="216"/>
        <v>5</v>
      </c>
      <c r="O31" s="96" t="str">
        <f t="shared" si="216"/>
        <v/>
      </c>
      <c r="P31" s="96" t="str">
        <f t="shared" si="216"/>
        <v/>
      </c>
      <c r="Q31" s="96" t="str">
        <f t="shared" si="216"/>
        <v/>
      </c>
      <c r="R31" s="96" t="str">
        <f t="shared" si="216"/>
        <v/>
      </c>
      <c r="S31" s="96" t="str">
        <f t="shared" si="216"/>
        <v/>
      </c>
      <c r="T31" s="96" t="str">
        <f t="shared" si="216"/>
        <v/>
      </c>
      <c r="U31" s="96" t="str">
        <f t="shared" si="216"/>
        <v/>
      </c>
      <c r="V31" s="96" t="str">
        <f t="shared" si="216"/>
        <v/>
      </c>
      <c r="W31" s="96" t="str">
        <f t="shared" si="216"/>
        <v/>
      </c>
      <c r="X31" s="96" t="str">
        <f t="shared" si="216"/>
        <v/>
      </c>
      <c r="Y31" s="96" t="str">
        <f t="shared" si="216"/>
        <v/>
      </c>
      <c r="Z31" s="96" t="str">
        <f t="shared" si="216"/>
        <v/>
      </c>
      <c r="AA31" s="96" t="str">
        <f t="shared" si="216"/>
        <v/>
      </c>
      <c r="AB31" s="96" t="str">
        <f t="shared" si="216"/>
        <v/>
      </c>
      <c r="AC31" s="96" t="str">
        <f t="shared" si="216"/>
        <v/>
      </c>
      <c r="AD31" s="96" t="str">
        <f t="shared" si="216"/>
        <v/>
      </c>
      <c r="AE31" s="96" t="str">
        <f t="shared" si="216"/>
        <v/>
      </c>
      <c r="AF31" s="96" t="str">
        <f t="shared" si="216"/>
        <v/>
      </c>
      <c r="AG31" s="96" t="str">
        <f t="shared" si="216"/>
        <v/>
      </c>
      <c r="AH31" s="97" t="str">
        <f t="shared" si="216"/>
        <v/>
      </c>
      <c r="AJ31" s="220">
        <f t="shared" ca="1" si="27"/>
        <v>0.35730954250369273</v>
      </c>
      <c r="AL31" s="183">
        <f t="shared" ca="1" si="5"/>
        <v>1</v>
      </c>
      <c r="AM31" s="179">
        <f t="shared" ref="AM31" ca="1" si="217">IF((IF(AM$12&lt;=($AH$6*$D$6),ROUNDUP($AJ31+(AL$12*$AO$6),0),""))&lt;=($F31+$F32),(IF(AM$12&lt;=($AH$6*$D$6),ROUNDUP($AJ31+(AL$12*$AO$6),0),"")),"")</f>
        <v>3</v>
      </c>
      <c r="AN31" s="179">
        <f t="shared" ref="AN31" ca="1" si="218">IF((IF(AN$12&lt;=($AH$6*$D$6),ROUNDUP($AJ31+(AM$12*$AO$6),0),""))&lt;=($F31+$F32),(IF(AN$12&lt;=($AH$6*$D$6),ROUNDUP($AJ31+(AM$12*$AO$6),0),"")),"")</f>
        <v>5</v>
      </c>
      <c r="AO31" s="179">
        <f t="shared" ref="AO31" ca="1" si="219">IF((IF(AO$12&lt;=($AH$6*$D$6),ROUNDUP($AJ31+(AN$12*$AO$6),0),""))&lt;=($F31+$F32),(IF(AO$12&lt;=($AH$6*$D$6),ROUNDUP($AJ31+(AN$12*$AO$6),0),"")),"")</f>
        <v>7</v>
      </c>
      <c r="AP31" s="179">
        <f t="shared" ref="AP31" ca="1" si="220">IF((IF(AP$12&lt;=($AH$6*$D$6),ROUNDUP($AJ31+(AO$12*$AO$6),0),""))&lt;=($F31+$F32),(IF(AP$12&lt;=($AH$6*$D$6),ROUNDUP($AJ31+(AO$12*$AO$6),0),"")),"")</f>
        <v>9</v>
      </c>
      <c r="AQ31" s="179">
        <f t="shared" ref="AQ31" ca="1" si="221">IF((IF(AQ$12&lt;=($AH$6*$D$6),ROUNDUP($AJ31+(AP$12*$AO$6),0),""))&lt;=($F31+$F32),(IF(AQ$12&lt;=($AH$6*$D$6),ROUNDUP($AJ31+(AP$12*$AO$6),0),"")),"")</f>
        <v>11</v>
      </c>
      <c r="AR31" s="179">
        <f t="shared" ref="AR31" ca="1" si="222">IF((IF(AR$12&lt;=($AH$6*$D$6),ROUNDUP($AJ31+(AQ$12*$AO$6),0),""))&lt;=($F31+$F32),(IF(AR$12&lt;=($AH$6*$D$6),ROUNDUP($AJ31+(AQ$12*$AO$6),0),"")),"")</f>
        <v>13</v>
      </c>
      <c r="AS31" s="179">
        <f t="shared" ref="AS31" ca="1" si="223">IF((IF(AS$12&lt;=($AH$6*$D$6),ROUNDUP($AJ31+(AR$12*$AO$6),0),""))&lt;=($F31+$F32),(IF(AS$12&lt;=($AH$6*$D$6),ROUNDUP($AJ31+(AR$12*$AO$6),0),"")),"")</f>
        <v>15</v>
      </c>
      <c r="AT31" s="179">
        <f t="shared" ref="AT31" ca="1" si="224">IF((IF(AT$12&lt;=($AH$6*$D$6),ROUNDUP($AJ31+(AS$12*$AO$6),0),""))&lt;=($F31+$F32),(IF(AT$12&lt;=($AH$6*$D$6),ROUNDUP($AJ31+(AS$12*$AO$6),0),"")),"")</f>
        <v>17</v>
      </c>
      <c r="AU31" s="179">
        <f t="shared" ref="AU31" ca="1" si="225">IF((IF(AU$12&lt;=($AH$6*$D$6),ROUNDUP($AJ31+(AT$12*$AO$6),0),""))&lt;=($F31+$F32),(IF(AU$12&lt;=($AH$6*$D$6),ROUNDUP($AJ31+(AT$12*$AO$6),0),"")),"")</f>
        <v>19</v>
      </c>
      <c r="AV31" s="179" t="str">
        <f t="shared" ref="AV31" si="226">IF((IF(AV$12&lt;=($AH$6*$D$6),ROUNDUP($AJ31+(AU$12*$AO$6),0),""))&lt;=($F31+$F32),(IF(AV$12&lt;=($AH$6*$D$6),ROUNDUP($AJ31+(AU$12*$AO$6),0),"")),"")</f>
        <v/>
      </c>
      <c r="AW31" s="179" t="str">
        <f t="shared" ref="AW31" si="227">IF((IF(AW$12&lt;=($AH$6*$D$6),ROUNDUP($AJ31+(AV$12*$AO$6),0),""))&lt;=($F31+$F32),(IF(AW$12&lt;=($AH$6*$D$6),ROUNDUP($AJ31+(AV$12*$AO$6),0),"")),"")</f>
        <v/>
      </c>
      <c r="AX31" s="179" t="str">
        <f t="shared" ref="AX31" si="228">IF((IF(AX$12&lt;=($AH$6*$D$6),ROUNDUP($AJ31+(AW$12*$AO$6),0),""))&lt;=($F31+$F32),(IF(AX$12&lt;=($AH$6*$D$6),ROUNDUP($AJ31+(AW$12*$AO$6),0),"")),"")</f>
        <v/>
      </c>
      <c r="AY31" s="179" t="str">
        <f t="shared" ref="AY31" si="229">IF((IF(AY$12&lt;=($AH$6*$D$6),ROUNDUP($AJ31+(AX$12*$AO$6),0),""))&lt;=($F31+$F32),(IF(AY$12&lt;=($AH$6*$D$6),ROUNDUP($AJ31+(AX$12*$AO$6),0),"")),"")</f>
        <v/>
      </c>
      <c r="AZ31" s="181" t="str">
        <f t="shared" ref="AZ31" si="230">IF((IF(AZ$12&lt;=($AH$6*$D$6),ROUNDUP($AJ31+(AY$12*$AO$6),0),""))&lt;=($F31+$F32),(IF(AZ$12&lt;=($AH$6*$D$6),ROUNDUP($AJ31+(AY$12*$AO$6),0),"")),"")</f>
        <v/>
      </c>
      <c r="BB31" s="220">
        <f t="shared" ref="BB31" ca="1" si="231">IF(C31&gt;=$D$6,RAND()*$AO$7,RAND()*C31/$AH$7)</f>
        <v>1.7280806428572362</v>
      </c>
      <c r="BD31" s="183">
        <f t="shared" ca="1" si="86"/>
        <v>2</v>
      </c>
      <c r="BE31" s="229">
        <f t="shared" ref="BE31" ca="1" si="232">IF($C31&gt;=$AH$7,(IF(BE$12&lt;=$AH$7,ROUNDUP($BB31+(BD$12*(($F31+$F32)/$AH$7)),0),"")),(IF(BE$12&lt;=$C31,BE$12,"")))</f>
        <v>6</v>
      </c>
      <c r="BF31" s="229">
        <f t="shared" ref="BF31" ca="1" si="233">IF($C31&gt;=$AH$7,(IF(BF$12&lt;=$AH$7,ROUNDUP($BB31+(BE$12*(($F31+$F32)/$AH$7)),0),"")),(IF(BF$12&lt;=$C31,BF$12,"")))</f>
        <v>10</v>
      </c>
      <c r="BG31" s="229">
        <f t="shared" ref="BG31" ca="1" si="234">IF($C31&gt;=$AH$7,(IF(BG$12&lt;=$AH$7,ROUNDUP($BB31+(BF$12*(($F31+$F32)/$AH$7)),0),"")),(IF(BG$12&lt;=$C31,BG$12,"")))</f>
        <v>14</v>
      </c>
      <c r="BH31" s="231">
        <f t="shared" ref="BH31" ca="1" si="235">IF($C31&gt;=$AH$7,(IF(BH$12&lt;=$AH$7,ROUNDUP($BB31+(BG$12*(($F31+$F32)/$AH$7)),0),"")),(IF(BH$12&lt;=$C31,BH$12,"")))</f>
        <v>18</v>
      </c>
    </row>
    <row r="32" spans="1:60" s="66" customFormat="1" x14ac:dyDescent="0.25">
      <c r="A32" s="101" t="s">
        <v>11</v>
      </c>
      <c r="B32" s="84" t="s">
        <v>128</v>
      </c>
      <c r="C32" s="103">
        <f>C31</f>
        <v>117</v>
      </c>
      <c r="D32" s="103">
        <f>D31</f>
        <v>5</v>
      </c>
      <c r="E32" s="104">
        <f>E31</f>
        <v>112</v>
      </c>
      <c r="F32" s="125">
        <f t="shared" si="21"/>
        <v>15</v>
      </c>
      <c r="G32" s="67">
        <f t="shared" ref="G32" si="236">IF(E32&gt;0,E32/F32,"")</f>
        <v>7.4666666666666668</v>
      </c>
      <c r="H32" s="117">
        <f t="shared" ca="1" si="91"/>
        <v>3.3926965900291872</v>
      </c>
      <c r="I32" s="83"/>
      <c r="J32" s="95">
        <f t="shared" ca="1" si="92"/>
        <v>4</v>
      </c>
      <c r="K32" s="96">
        <f t="shared" ref="K32:AH32" ca="1" si="237">IF(K$12&lt;=$F32,ROUNDUP($H32+J$12*$G32,0),"")</f>
        <v>11</v>
      </c>
      <c r="L32" s="96">
        <f t="shared" ca="1" si="237"/>
        <v>19</v>
      </c>
      <c r="M32" s="96">
        <f t="shared" ca="1" si="237"/>
        <v>26</v>
      </c>
      <c r="N32" s="96">
        <f t="shared" ca="1" si="237"/>
        <v>34</v>
      </c>
      <c r="O32" s="96">
        <f t="shared" ca="1" si="237"/>
        <v>41</v>
      </c>
      <c r="P32" s="96">
        <f t="shared" ca="1" si="237"/>
        <v>49</v>
      </c>
      <c r="Q32" s="96">
        <f t="shared" ca="1" si="237"/>
        <v>56</v>
      </c>
      <c r="R32" s="96">
        <f t="shared" ca="1" si="237"/>
        <v>64</v>
      </c>
      <c r="S32" s="96">
        <f t="shared" ca="1" si="237"/>
        <v>71</v>
      </c>
      <c r="T32" s="96">
        <f t="shared" ca="1" si="237"/>
        <v>79</v>
      </c>
      <c r="U32" s="96">
        <f t="shared" ca="1" si="237"/>
        <v>86</v>
      </c>
      <c r="V32" s="96">
        <f t="shared" ca="1" si="237"/>
        <v>93</v>
      </c>
      <c r="W32" s="96">
        <f t="shared" ca="1" si="237"/>
        <v>101</v>
      </c>
      <c r="X32" s="96">
        <f t="shared" ca="1" si="237"/>
        <v>108</v>
      </c>
      <c r="Y32" s="96" t="str">
        <f t="shared" si="237"/>
        <v/>
      </c>
      <c r="Z32" s="96" t="str">
        <f t="shared" si="237"/>
        <v/>
      </c>
      <c r="AA32" s="96" t="str">
        <f t="shared" si="237"/>
        <v/>
      </c>
      <c r="AB32" s="96" t="str">
        <f t="shared" si="237"/>
        <v/>
      </c>
      <c r="AC32" s="96" t="str">
        <f t="shared" si="237"/>
        <v/>
      </c>
      <c r="AD32" s="96" t="str">
        <f t="shared" si="237"/>
        <v/>
      </c>
      <c r="AE32" s="96" t="str">
        <f t="shared" si="237"/>
        <v/>
      </c>
      <c r="AF32" s="96" t="str">
        <f t="shared" si="237"/>
        <v/>
      </c>
      <c r="AG32" s="96" t="str">
        <f t="shared" si="237"/>
        <v/>
      </c>
      <c r="AH32" s="97" t="str">
        <f t="shared" si="237"/>
        <v/>
      </c>
      <c r="AJ32" s="220"/>
      <c r="AL32" s="183"/>
      <c r="AM32" s="179"/>
      <c r="AN32" s="179"/>
      <c r="AO32" s="179"/>
      <c r="AP32" s="179"/>
      <c r="AQ32" s="179"/>
      <c r="AR32" s="179"/>
      <c r="AS32" s="179"/>
      <c r="AT32" s="179"/>
      <c r="AU32" s="179"/>
      <c r="AV32" s="179"/>
      <c r="AW32" s="179"/>
      <c r="AX32" s="179"/>
      <c r="AY32" s="179"/>
      <c r="AZ32" s="181"/>
      <c r="BB32" s="220"/>
      <c r="BD32" s="183"/>
      <c r="BE32" s="229"/>
      <c r="BF32" s="229"/>
      <c r="BG32" s="229"/>
      <c r="BH32" s="231"/>
    </row>
    <row r="33" spans="1:60" s="66" customFormat="1" x14ac:dyDescent="0.25">
      <c r="A33" s="101" t="s">
        <v>12</v>
      </c>
      <c r="B33" s="84" t="s">
        <v>102</v>
      </c>
      <c r="C33" s="85">
        <v>95</v>
      </c>
      <c r="D33" s="85">
        <v>3</v>
      </c>
      <c r="E33" s="104">
        <f>C33-D33</f>
        <v>92</v>
      </c>
      <c r="F33" s="125">
        <f t="shared" ref="F33" si="238">IF(D33&lt;=$K$6,D33,IF(E33&gt;=$D$6-$K$6,$K$6,IF($D$6&lt;=C33,$D$6-E33,C33-E33)))</f>
        <v>3</v>
      </c>
      <c r="G33" s="67">
        <f t="shared" ref="G33" si="239">IF(D33&gt;0,D33/F33,"")</f>
        <v>1</v>
      </c>
      <c r="H33" s="117">
        <f t="shared" ca="1" si="91"/>
        <v>0.20360268073791443</v>
      </c>
      <c r="I33" s="83"/>
      <c r="J33" s="95">
        <f t="shared" ca="1" si="92"/>
        <v>1</v>
      </c>
      <c r="K33" s="96">
        <f t="shared" ref="K33:AH33" ca="1" si="240">IF(K$12&lt;=$F33,ROUNDUP($H33+J$12*$G33,0),"")</f>
        <v>2</v>
      </c>
      <c r="L33" s="96">
        <f t="shared" ca="1" si="240"/>
        <v>3</v>
      </c>
      <c r="M33" s="96" t="str">
        <f t="shared" si="240"/>
        <v/>
      </c>
      <c r="N33" s="96" t="str">
        <f t="shared" si="240"/>
        <v/>
      </c>
      <c r="O33" s="96" t="str">
        <f t="shared" si="240"/>
        <v/>
      </c>
      <c r="P33" s="96" t="str">
        <f t="shared" si="240"/>
        <v/>
      </c>
      <c r="Q33" s="96" t="str">
        <f t="shared" si="240"/>
        <v/>
      </c>
      <c r="R33" s="96" t="str">
        <f t="shared" si="240"/>
        <v/>
      </c>
      <c r="S33" s="96" t="str">
        <f t="shared" si="240"/>
        <v/>
      </c>
      <c r="T33" s="96" t="str">
        <f t="shared" si="240"/>
        <v/>
      </c>
      <c r="U33" s="96" t="str">
        <f t="shared" si="240"/>
        <v/>
      </c>
      <c r="V33" s="96" t="str">
        <f t="shared" si="240"/>
        <v/>
      </c>
      <c r="W33" s="96" t="str">
        <f t="shared" si="240"/>
        <v/>
      </c>
      <c r="X33" s="96" t="str">
        <f t="shared" si="240"/>
        <v/>
      </c>
      <c r="Y33" s="96" t="str">
        <f t="shared" si="240"/>
        <v/>
      </c>
      <c r="Z33" s="96" t="str">
        <f t="shared" si="240"/>
        <v/>
      </c>
      <c r="AA33" s="96" t="str">
        <f t="shared" si="240"/>
        <v/>
      </c>
      <c r="AB33" s="96" t="str">
        <f t="shared" si="240"/>
        <v/>
      </c>
      <c r="AC33" s="96" t="str">
        <f t="shared" si="240"/>
        <v/>
      </c>
      <c r="AD33" s="96" t="str">
        <f t="shared" si="240"/>
        <v/>
      </c>
      <c r="AE33" s="96" t="str">
        <f t="shared" si="240"/>
        <v/>
      </c>
      <c r="AF33" s="96" t="str">
        <f t="shared" si="240"/>
        <v/>
      </c>
      <c r="AG33" s="96" t="str">
        <f t="shared" si="240"/>
        <v/>
      </c>
      <c r="AH33" s="97" t="str">
        <f t="shared" si="240"/>
        <v/>
      </c>
      <c r="AJ33" s="220">
        <f t="shared" ca="1" si="27"/>
        <v>1.6973907767240555</v>
      </c>
      <c r="AL33" s="183">
        <f t="shared" ca="1" si="5"/>
        <v>2</v>
      </c>
      <c r="AM33" s="179">
        <f t="shared" ref="AM33" ca="1" si="241">IF((IF(AM$12&lt;=($AH$6*$D$6),ROUNDUP($AJ33+(AL$12*$AO$6),0),""))&lt;=($F33+$F34),(IF(AM$12&lt;=($AH$6*$D$6),ROUNDUP($AJ33+(AL$12*$AO$6),0),"")),"")</f>
        <v>4</v>
      </c>
      <c r="AN33" s="179">
        <f t="shared" ref="AN33" ca="1" si="242">IF((IF(AN$12&lt;=($AH$6*$D$6),ROUNDUP($AJ33+(AM$12*$AO$6),0),""))&lt;=($F33+$F34),(IF(AN$12&lt;=($AH$6*$D$6),ROUNDUP($AJ33+(AM$12*$AO$6),0),"")),"")</f>
        <v>6</v>
      </c>
      <c r="AO33" s="179">
        <f t="shared" ref="AO33" ca="1" si="243">IF((IF(AO$12&lt;=($AH$6*$D$6),ROUNDUP($AJ33+(AN$12*$AO$6),0),""))&lt;=($F33+$F34),(IF(AO$12&lt;=($AH$6*$D$6),ROUNDUP($AJ33+(AN$12*$AO$6),0),"")),"")</f>
        <v>8</v>
      </c>
      <c r="AP33" s="179">
        <f t="shared" ref="AP33" ca="1" si="244">IF((IF(AP$12&lt;=($AH$6*$D$6),ROUNDUP($AJ33+(AO$12*$AO$6),0),""))&lt;=($F33+$F34),(IF(AP$12&lt;=($AH$6*$D$6),ROUNDUP($AJ33+(AO$12*$AO$6),0),"")),"")</f>
        <v>10</v>
      </c>
      <c r="AQ33" s="179">
        <f t="shared" ref="AQ33" ca="1" si="245">IF((IF(AQ$12&lt;=($AH$6*$D$6),ROUNDUP($AJ33+(AP$12*$AO$6),0),""))&lt;=($F33+$F34),(IF(AQ$12&lt;=($AH$6*$D$6),ROUNDUP($AJ33+(AP$12*$AO$6),0),"")),"")</f>
        <v>12</v>
      </c>
      <c r="AR33" s="179">
        <f t="shared" ref="AR33" ca="1" si="246">IF((IF(AR$12&lt;=($AH$6*$D$6),ROUNDUP($AJ33+(AQ$12*$AO$6),0),""))&lt;=($F33+$F34),(IF(AR$12&lt;=($AH$6*$D$6),ROUNDUP($AJ33+(AQ$12*$AO$6),0),"")),"")</f>
        <v>14</v>
      </c>
      <c r="AS33" s="179">
        <f t="shared" ref="AS33" ca="1" si="247">IF((IF(AS$12&lt;=($AH$6*$D$6),ROUNDUP($AJ33+(AR$12*$AO$6),0),""))&lt;=($F33+$F34),(IF(AS$12&lt;=($AH$6*$D$6),ROUNDUP($AJ33+(AR$12*$AO$6),0),"")),"")</f>
        <v>16</v>
      </c>
      <c r="AT33" s="179">
        <f t="shared" ref="AT33" ca="1" si="248">IF((IF(AT$12&lt;=($AH$6*$D$6),ROUNDUP($AJ33+(AS$12*$AO$6),0),""))&lt;=($F33+$F34),(IF(AT$12&lt;=($AH$6*$D$6),ROUNDUP($AJ33+(AS$12*$AO$6),0),"")),"")</f>
        <v>18</v>
      </c>
      <c r="AU33" s="179">
        <f t="shared" ref="AU33" ca="1" si="249">IF((IF(AU$12&lt;=($AH$6*$D$6),ROUNDUP($AJ33+(AT$12*$AO$6),0),""))&lt;=($F33+$F34),(IF(AU$12&lt;=($AH$6*$D$6),ROUNDUP($AJ33+(AT$12*$AO$6),0),"")),"")</f>
        <v>20</v>
      </c>
      <c r="AV33" s="179" t="str">
        <f t="shared" ref="AV33" si="250">IF((IF(AV$12&lt;=($AH$6*$D$6),ROUNDUP($AJ33+(AU$12*$AO$6),0),""))&lt;=($F33+$F34),(IF(AV$12&lt;=($AH$6*$D$6),ROUNDUP($AJ33+(AU$12*$AO$6),0),"")),"")</f>
        <v/>
      </c>
      <c r="AW33" s="179" t="str">
        <f t="shared" ref="AW33" si="251">IF((IF(AW$12&lt;=($AH$6*$D$6),ROUNDUP($AJ33+(AV$12*$AO$6),0),""))&lt;=($F33+$F34),(IF(AW$12&lt;=($AH$6*$D$6),ROUNDUP($AJ33+(AV$12*$AO$6),0),"")),"")</f>
        <v/>
      </c>
      <c r="AX33" s="179" t="str">
        <f t="shared" ref="AX33" si="252">IF((IF(AX$12&lt;=($AH$6*$D$6),ROUNDUP($AJ33+(AW$12*$AO$6),0),""))&lt;=($F33+$F34),(IF(AX$12&lt;=($AH$6*$D$6),ROUNDUP($AJ33+(AW$12*$AO$6),0),"")),"")</f>
        <v/>
      </c>
      <c r="AY33" s="179" t="str">
        <f t="shared" ref="AY33" si="253">IF((IF(AY$12&lt;=($AH$6*$D$6),ROUNDUP($AJ33+(AX$12*$AO$6),0),""))&lt;=($F33+$F34),(IF(AY$12&lt;=($AH$6*$D$6),ROUNDUP($AJ33+(AX$12*$AO$6),0),"")),"")</f>
        <v/>
      </c>
      <c r="AZ33" s="181" t="str">
        <f t="shared" ref="AZ33" si="254">IF((IF(AZ$12&lt;=($AH$6*$D$6),ROUNDUP($AJ33+(AY$12*$AO$6),0),""))&lt;=($F33+$F34),(IF(AZ$12&lt;=($AH$6*$D$6),ROUNDUP($AJ33+(AY$12*$AO$6),0),"")),"")</f>
        <v/>
      </c>
      <c r="BB33" s="220">
        <f t="shared" ref="BB33" ca="1" si="255">IF(C33&gt;=$D$6,RAND()*$AO$7,RAND()*C33/$AH$7)</f>
        <v>2.869752416637255</v>
      </c>
      <c r="BD33" s="183">
        <f t="shared" ca="1" si="86"/>
        <v>3</v>
      </c>
      <c r="BE33" s="229">
        <f t="shared" ref="BE33" ca="1" si="256">IF($C33&gt;=$AH$7,(IF(BE$12&lt;=$AH$7,ROUNDUP($BB33+(BD$12*(($F33+$F34)/$AH$7)),0),"")),(IF(BE$12&lt;=$C33,BE$12,"")))</f>
        <v>7</v>
      </c>
      <c r="BF33" s="229">
        <f t="shared" ref="BF33" ca="1" si="257">IF($C33&gt;=$AH$7,(IF(BF$12&lt;=$AH$7,ROUNDUP($BB33+(BE$12*(($F33+$F34)/$AH$7)),0),"")),(IF(BF$12&lt;=$C33,BF$12,"")))</f>
        <v>11</v>
      </c>
      <c r="BG33" s="229">
        <f t="shared" ref="BG33" ca="1" si="258">IF($C33&gt;=$AH$7,(IF(BG$12&lt;=$AH$7,ROUNDUP($BB33+(BF$12*(($F33+$F34)/$AH$7)),0),"")),(IF(BG$12&lt;=$C33,BG$12,"")))</f>
        <v>15</v>
      </c>
      <c r="BH33" s="231">
        <f t="shared" ref="BH33" ca="1" si="259">IF($C33&gt;=$AH$7,(IF(BH$12&lt;=$AH$7,ROUNDUP($BB33+(BG$12*(($F33+$F34)/$AH$7)),0),"")),(IF(BH$12&lt;=$C33,BH$12,"")))</f>
        <v>19</v>
      </c>
    </row>
    <row r="34" spans="1:60" s="66" customFormat="1" x14ac:dyDescent="0.25">
      <c r="A34" s="101" t="s">
        <v>12</v>
      </c>
      <c r="B34" s="84" t="s">
        <v>128</v>
      </c>
      <c r="C34" s="103">
        <f>C33</f>
        <v>95</v>
      </c>
      <c r="D34" s="103">
        <f>D33</f>
        <v>3</v>
      </c>
      <c r="E34" s="104">
        <f>E33</f>
        <v>92</v>
      </c>
      <c r="F34" s="125">
        <f t="shared" si="21"/>
        <v>17</v>
      </c>
      <c r="G34" s="67">
        <f t="shared" ref="G34" si="260">IF(E34&gt;0,E34/F34,"")</f>
        <v>5.4117647058823533</v>
      </c>
      <c r="H34" s="117">
        <f t="shared" ca="1" si="91"/>
        <v>8.8249620053750505E-2</v>
      </c>
      <c r="I34" s="83"/>
      <c r="J34" s="95">
        <f t="shared" ca="1" si="92"/>
        <v>1</v>
      </c>
      <c r="K34" s="96">
        <f t="shared" ref="K34:AH34" ca="1" si="261">IF(K$12&lt;=$F34,ROUNDUP($H34+J$12*$G34,0),"")</f>
        <v>6</v>
      </c>
      <c r="L34" s="96">
        <f t="shared" ca="1" si="261"/>
        <v>11</v>
      </c>
      <c r="M34" s="96">
        <f t="shared" ca="1" si="261"/>
        <v>17</v>
      </c>
      <c r="N34" s="96">
        <f t="shared" ca="1" si="261"/>
        <v>22</v>
      </c>
      <c r="O34" s="96">
        <f t="shared" ca="1" si="261"/>
        <v>28</v>
      </c>
      <c r="P34" s="96">
        <f t="shared" ca="1" si="261"/>
        <v>33</v>
      </c>
      <c r="Q34" s="96">
        <f t="shared" ca="1" si="261"/>
        <v>38</v>
      </c>
      <c r="R34" s="96">
        <f t="shared" ca="1" si="261"/>
        <v>44</v>
      </c>
      <c r="S34" s="96">
        <f t="shared" ca="1" si="261"/>
        <v>49</v>
      </c>
      <c r="T34" s="96">
        <f t="shared" ca="1" si="261"/>
        <v>55</v>
      </c>
      <c r="U34" s="96">
        <f t="shared" ca="1" si="261"/>
        <v>60</v>
      </c>
      <c r="V34" s="96">
        <f t="shared" ca="1" si="261"/>
        <v>66</v>
      </c>
      <c r="W34" s="96">
        <f t="shared" ca="1" si="261"/>
        <v>71</v>
      </c>
      <c r="X34" s="96">
        <f t="shared" ca="1" si="261"/>
        <v>76</v>
      </c>
      <c r="Y34" s="96">
        <f t="shared" ca="1" si="261"/>
        <v>82</v>
      </c>
      <c r="Z34" s="96">
        <f t="shared" ca="1" si="261"/>
        <v>87</v>
      </c>
      <c r="AA34" s="96" t="str">
        <f t="shared" si="261"/>
        <v/>
      </c>
      <c r="AB34" s="96" t="str">
        <f t="shared" si="261"/>
        <v/>
      </c>
      <c r="AC34" s="96" t="str">
        <f t="shared" si="261"/>
        <v/>
      </c>
      <c r="AD34" s="96" t="str">
        <f t="shared" si="261"/>
        <v/>
      </c>
      <c r="AE34" s="96" t="str">
        <f t="shared" si="261"/>
        <v/>
      </c>
      <c r="AF34" s="96" t="str">
        <f t="shared" si="261"/>
        <v/>
      </c>
      <c r="AG34" s="96" t="str">
        <f t="shared" si="261"/>
        <v/>
      </c>
      <c r="AH34" s="97" t="str">
        <f t="shared" si="261"/>
        <v/>
      </c>
      <c r="AJ34" s="220"/>
      <c r="AL34" s="183"/>
      <c r="AM34" s="179"/>
      <c r="AN34" s="179"/>
      <c r="AO34" s="179"/>
      <c r="AP34" s="179"/>
      <c r="AQ34" s="179"/>
      <c r="AR34" s="179"/>
      <c r="AS34" s="179"/>
      <c r="AT34" s="179"/>
      <c r="AU34" s="179"/>
      <c r="AV34" s="179"/>
      <c r="AW34" s="179"/>
      <c r="AX34" s="179"/>
      <c r="AY34" s="179"/>
      <c r="AZ34" s="181"/>
      <c r="BB34" s="220"/>
      <c r="BD34" s="183"/>
      <c r="BE34" s="229"/>
      <c r="BF34" s="229"/>
      <c r="BG34" s="229"/>
      <c r="BH34" s="231"/>
    </row>
    <row r="35" spans="1:60" s="66" customFormat="1" x14ac:dyDescent="0.25">
      <c r="A35" s="101" t="s">
        <v>13</v>
      </c>
      <c r="B35" s="84" t="s">
        <v>102</v>
      </c>
      <c r="C35" s="85">
        <v>147</v>
      </c>
      <c r="D35" s="85">
        <v>14</v>
      </c>
      <c r="E35" s="104">
        <f>C35-D35</f>
        <v>133</v>
      </c>
      <c r="F35" s="125">
        <f t="shared" ref="F35" si="262">IF(D35&lt;=$K$6,D35,IF(E35&gt;=$D$6-$K$6,$K$6,IF($D$6&lt;=C35,$D$6-E35,C35-E35)))</f>
        <v>8</v>
      </c>
      <c r="G35" s="67">
        <f t="shared" ref="G35" si="263">IF(D35&gt;0,D35/F35,"")</f>
        <v>1.75</v>
      </c>
      <c r="H35" s="117">
        <f t="shared" ca="1" si="91"/>
        <v>0.91251295448645819</v>
      </c>
      <c r="I35" s="83"/>
      <c r="J35" s="95">
        <f t="shared" ca="1" si="92"/>
        <v>1</v>
      </c>
      <c r="K35" s="96">
        <f t="shared" ref="K35:AH35" ca="1" si="264">IF(K$12&lt;=$F35,ROUNDUP($H35+J$12*$G35,0),"")</f>
        <v>3</v>
      </c>
      <c r="L35" s="96">
        <f t="shared" ca="1" si="264"/>
        <v>5</v>
      </c>
      <c r="M35" s="96">
        <f t="shared" ca="1" si="264"/>
        <v>7</v>
      </c>
      <c r="N35" s="96">
        <f t="shared" ca="1" si="264"/>
        <v>8</v>
      </c>
      <c r="O35" s="96">
        <f t="shared" ca="1" si="264"/>
        <v>10</v>
      </c>
      <c r="P35" s="96">
        <f t="shared" ca="1" si="264"/>
        <v>12</v>
      </c>
      <c r="Q35" s="96">
        <f t="shared" ca="1" si="264"/>
        <v>14</v>
      </c>
      <c r="R35" s="96" t="str">
        <f t="shared" si="264"/>
        <v/>
      </c>
      <c r="S35" s="96" t="str">
        <f t="shared" si="264"/>
        <v/>
      </c>
      <c r="T35" s="96" t="str">
        <f t="shared" si="264"/>
        <v/>
      </c>
      <c r="U35" s="96" t="str">
        <f t="shared" si="264"/>
        <v/>
      </c>
      <c r="V35" s="96" t="str">
        <f t="shared" si="264"/>
        <v/>
      </c>
      <c r="W35" s="96" t="str">
        <f t="shared" si="264"/>
        <v/>
      </c>
      <c r="X35" s="96" t="str">
        <f t="shared" si="264"/>
        <v/>
      </c>
      <c r="Y35" s="96" t="str">
        <f t="shared" si="264"/>
        <v/>
      </c>
      <c r="Z35" s="96" t="str">
        <f t="shared" si="264"/>
        <v/>
      </c>
      <c r="AA35" s="96" t="str">
        <f t="shared" si="264"/>
        <v/>
      </c>
      <c r="AB35" s="96" t="str">
        <f t="shared" si="264"/>
        <v/>
      </c>
      <c r="AC35" s="96" t="str">
        <f t="shared" si="264"/>
        <v/>
      </c>
      <c r="AD35" s="96" t="str">
        <f t="shared" si="264"/>
        <v/>
      </c>
      <c r="AE35" s="96" t="str">
        <f t="shared" si="264"/>
        <v/>
      </c>
      <c r="AF35" s="96" t="str">
        <f t="shared" si="264"/>
        <v/>
      </c>
      <c r="AG35" s="96" t="str">
        <f t="shared" si="264"/>
        <v/>
      </c>
      <c r="AH35" s="97" t="str">
        <f t="shared" si="264"/>
        <v/>
      </c>
      <c r="AJ35" s="220">
        <f t="shared" ca="1" si="27"/>
        <v>0.90122845926774953</v>
      </c>
      <c r="AL35" s="183">
        <f t="shared" ca="1" si="5"/>
        <v>1</v>
      </c>
      <c r="AM35" s="179">
        <f t="shared" ref="AM35" ca="1" si="265">IF((IF(AM$12&lt;=($AH$6*$D$6),ROUNDUP($AJ35+(AL$12*$AO$6),0),""))&lt;=($F35+$F36),(IF(AM$12&lt;=($AH$6*$D$6),ROUNDUP($AJ35+(AL$12*$AO$6),0),"")),"")</f>
        <v>3</v>
      </c>
      <c r="AN35" s="179">
        <f t="shared" ref="AN35" ca="1" si="266">IF((IF(AN$12&lt;=($AH$6*$D$6),ROUNDUP($AJ35+(AM$12*$AO$6),0),""))&lt;=($F35+$F36),(IF(AN$12&lt;=($AH$6*$D$6),ROUNDUP($AJ35+(AM$12*$AO$6),0),"")),"")</f>
        <v>5</v>
      </c>
      <c r="AO35" s="179">
        <f t="shared" ref="AO35" ca="1" si="267">IF((IF(AO$12&lt;=($AH$6*$D$6),ROUNDUP($AJ35+(AN$12*$AO$6),0),""))&lt;=($F35+$F36),(IF(AO$12&lt;=($AH$6*$D$6),ROUNDUP($AJ35+(AN$12*$AO$6),0),"")),"")</f>
        <v>7</v>
      </c>
      <c r="AP35" s="179">
        <f t="shared" ref="AP35" ca="1" si="268">IF((IF(AP$12&lt;=($AH$6*$D$6),ROUNDUP($AJ35+(AO$12*$AO$6),0),""))&lt;=($F35+$F36),(IF(AP$12&lt;=($AH$6*$D$6),ROUNDUP($AJ35+(AO$12*$AO$6),0),"")),"")</f>
        <v>9</v>
      </c>
      <c r="AQ35" s="179">
        <f t="shared" ref="AQ35" ca="1" si="269">IF((IF(AQ$12&lt;=($AH$6*$D$6),ROUNDUP($AJ35+(AP$12*$AO$6),0),""))&lt;=($F35+$F36),(IF(AQ$12&lt;=($AH$6*$D$6),ROUNDUP($AJ35+(AP$12*$AO$6),0),"")),"")</f>
        <v>11</v>
      </c>
      <c r="AR35" s="179">
        <f t="shared" ref="AR35" ca="1" si="270">IF((IF(AR$12&lt;=($AH$6*$D$6),ROUNDUP($AJ35+(AQ$12*$AO$6),0),""))&lt;=($F35+$F36),(IF(AR$12&lt;=($AH$6*$D$6),ROUNDUP($AJ35+(AQ$12*$AO$6),0),"")),"")</f>
        <v>13</v>
      </c>
      <c r="AS35" s="179">
        <f t="shared" ref="AS35" ca="1" si="271">IF((IF(AS$12&lt;=($AH$6*$D$6),ROUNDUP($AJ35+(AR$12*$AO$6),0),""))&lt;=($F35+$F36),(IF(AS$12&lt;=($AH$6*$D$6),ROUNDUP($AJ35+(AR$12*$AO$6),0),"")),"")</f>
        <v>15</v>
      </c>
      <c r="AT35" s="179">
        <f t="shared" ref="AT35" ca="1" si="272">IF((IF(AT$12&lt;=($AH$6*$D$6),ROUNDUP($AJ35+(AS$12*$AO$6),0),""))&lt;=($F35+$F36),(IF(AT$12&lt;=($AH$6*$D$6),ROUNDUP($AJ35+(AS$12*$AO$6),0),"")),"")</f>
        <v>17</v>
      </c>
      <c r="AU35" s="179">
        <f t="shared" ref="AU35" ca="1" si="273">IF((IF(AU$12&lt;=($AH$6*$D$6),ROUNDUP($AJ35+(AT$12*$AO$6),0),""))&lt;=($F35+$F36),(IF(AU$12&lt;=($AH$6*$D$6),ROUNDUP($AJ35+(AT$12*$AO$6),0),"")),"")</f>
        <v>19</v>
      </c>
      <c r="AV35" s="179" t="str">
        <f t="shared" ref="AV35" si="274">IF((IF(AV$12&lt;=($AH$6*$D$6),ROUNDUP($AJ35+(AU$12*$AO$6),0),""))&lt;=($F35+$F36),(IF(AV$12&lt;=($AH$6*$D$6),ROUNDUP($AJ35+(AU$12*$AO$6),0),"")),"")</f>
        <v/>
      </c>
      <c r="AW35" s="179" t="str">
        <f t="shared" ref="AW35" si="275">IF((IF(AW$12&lt;=($AH$6*$D$6),ROUNDUP($AJ35+(AV$12*$AO$6),0),""))&lt;=($F35+$F36),(IF(AW$12&lt;=($AH$6*$D$6),ROUNDUP($AJ35+(AV$12*$AO$6),0),"")),"")</f>
        <v/>
      </c>
      <c r="AX35" s="179" t="str">
        <f t="shared" ref="AX35" si="276">IF((IF(AX$12&lt;=($AH$6*$D$6),ROUNDUP($AJ35+(AW$12*$AO$6),0),""))&lt;=($F35+$F36),(IF(AX$12&lt;=($AH$6*$D$6),ROUNDUP($AJ35+(AW$12*$AO$6),0),"")),"")</f>
        <v/>
      </c>
      <c r="AY35" s="179" t="str">
        <f t="shared" ref="AY35" si="277">IF((IF(AY$12&lt;=($AH$6*$D$6),ROUNDUP($AJ35+(AX$12*$AO$6),0),""))&lt;=($F35+$F36),(IF(AY$12&lt;=($AH$6*$D$6),ROUNDUP($AJ35+(AX$12*$AO$6),0),"")),"")</f>
        <v/>
      </c>
      <c r="AZ35" s="181" t="str">
        <f t="shared" ref="AZ35" si="278">IF((IF(AZ$12&lt;=($AH$6*$D$6),ROUNDUP($AJ35+(AY$12*$AO$6),0),""))&lt;=($F35+$F36),(IF(AZ$12&lt;=($AH$6*$D$6),ROUNDUP($AJ35+(AY$12*$AO$6),0),"")),"")</f>
        <v/>
      </c>
      <c r="BB35" s="220">
        <f t="shared" ref="BB35" ca="1" si="279">IF(C35&gt;=$D$6,RAND()*$AO$7,RAND()*C35/$AH$7)</f>
        <v>1.7633344130694439</v>
      </c>
      <c r="BD35" s="183">
        <f t="shared" ca="1" si="86"/>
        <v>2</v>
      </c>
      <c r="BE35" s="229">
        <f t="shared" ref="BE35" ca="1" si="280">IF($C35&gt;=$AH$7,(IF(BE$12&lt;=$AH$7,ROUNDUP($BB35+(BD$12*(($F35+$F36)/$AH$7)),0),"")),(IF(BE$12&lt;=$C35,BE$12,"")))</f>
        <v>6</v>
      </c>
      <c r="BF35" s="229">
        <f t="shared" ref="BF35" ca="1" si="281">IF($C35&gt;=$AH$7,(IF(BF$12&lt;=$AH$7,ROUNDUP($BB35+(BE$12*(($F35+$F36)/$AH$7)),0),"")),(IF(BF$12&lt;=$C35,BF$12,"")))</f>
        <v>10</v>
      </c>
      <c r="BG35" s="229">
        <f t="shared" ref="BG35" ca="1" si="282">IF($C35&gt;=$AH$7,(IF(BG$12&lt;=$AH$7,ROUNDUP($BB35+(BF$12*(($F35+$F36)/$AH$7)),0),"")),(IF(BG$12&lt;=$C35,BG$12,"")))</f>
        <v>14</v>
      </c>
      <c r="BH35" s="231">
        <f t="shared" ref="BH35" ca="1" si="283">IF($C35&gt;=$AH$7,(IF(BH$12&lt;=$AH$7,ROUNDUP($BB35+(BG$12*(($F35+$F36)/$AH$7)),0),"")),(IF(BH$12&lt;=$C35,BH$12,"")))</f>
        <v>18</v>
      </c>
    </row>
    <row r="36" spans="1:60" s="66" customFormat="1" x14ac:dyDescent="0.25">
      <c r="A36" s="101" t="s">
        <v>13</v>
      </c>
      <c r="B36" s="84" t="s">
        <v>128</v>
      </c>
      <c r="C36" s="103">
        <f>C35</f>
        <v>147</v>
      </c>
      <c r="D36" s="103">
        <f>D35</f>
        <v>14</v>
      </c>
      <c r="E36" s="104">
        <f>E35</f>
        <v>133</v>
      </c>
      <c r="F36" s="125">
        <f t="shared" si="21"/>
        <v>12</v>
      </c>
      <c r="G36" s="67">
        <f t="shared" ref="G36" si="284">IF(E36&gt;0,E36/F36,"")</f>
        <v>11.083333333333334</v>
      </c>
      <c r="H36" s="117">
        <f t="shared" ca="1" si="91"/>
        <v>4.6348370422195577</v>
      </c>
      <c r="I36" s="83"/>
      <c r="J36" s="95">
        <f t="shared" ca="1" si="92"/>
        <v>5</v>
      </c>
      <c r="K36" s="96">
        <f t="shared" ref="K36:AH36" ca="1" si="285">IF(K$12&lt;=$F36,ROUNDUP($H36+J$12*$G36,0),"")</f>
        <v>16</v>
      </c>
      <c r="L36" s="96">
        <f t="shared" ca="1" si="285"/>
        <v>27</v>
      </c>
      <c r="M36" s="96">
        <f t="shared" ca="1" si="285"/>
        <v>38</v>
      </c>
      <c r="N36" s="96">
        <f t="shared" ca="1" si="285"/>
        <v>49</v>
      </c>
      <c r="O36" s="96">
        <f t="shared" ca="1" si="285"/>
        <v>61</v>
      </c>
      <c r="P36" s="96">
        <f t="shared" ca="1" si="285"/>
        <v>72</v>
      </c>
      <c r="Q36" s="96">
        <f t="shared" ca="1" si="285"/>
        <v>83</v>
      </c>
      <c r="R36" s="96">
        <f t="shared" ca="1" si="285"/>
        <v>94</v>
      </c>
      <c r="S36" s="96">
        <f t="shared" ca="1" si="285"/>
        <v>105</v>
      </c>
      <c r="T36" s="96">
        <f t="shared" ca="1" si="285"/>
        <v>116</v>
      </c>
      <c r="U36" s="96">
        <f t="shared" ca="1" si="285"/>
        <v>127</v>
      </c>
      <c r="V36" s="96" t="str">
        <f t="shared" si="285"/>
        <v/>
      </c>
      <c r="W36" s="96" t="str">
        <f t="shared" si="285"/>
        <v/>
      </c>
      <c r="X36" s="96" t="str">
        <f t="shared" si="285"/>
        <v/>
      </c>
      <c r="Y36" s="96" t="str">
        <f t="shared" si="285"/>
        <v/>
      </c>
      <c r="Z36" s="96" t="str">
        <f t="shared" si="285"/>
        <v/>
      </c>
      <c r="AA36" s="96" t="str">
        <f t="shared" si="285"/>
        <v/>
      </c>
      <c r="AB36" s="96" t="str">
        <f t="shared" si="285"/>
        <v/>
      </c>
      <c r="AC36" s="96" t="str">
        <f t="shared" si="285"/>
        <v/>
      </c>
      <c r="AD36" s="96" t="str">
        <f t="shared" si="285"/>
        <v/>
      </c>
      <c r="AE36" s="96" t="str">
        <f t="shared" si="285"/>
        <v/>
      </c>
      <c r="AF36" s="96" t="str">
        <f t="shared" si="285"/>
        <v/>
      </c>
      <c r="AG36" s="96" t="str">
        <f t="shared" si="285"/>
        <v/>
      </c>
      <c r="AH36" s="97" t="str">
        <f t="shared" si="285"/>
        <v/>
      </c>
      <c r="AJ36" s="220"/>
      <c r="AL36" s="183"/>
      <c r="AM36" s="179"/>
      <c r="AN36" s="179"/>
      <c r="AO36" s="179"/>
      <c r="AP36" s="179"/>
      <c r="AQ36" s="179"/>
      <c r="AR36" s="179"/>
      <c r="AS36" s="179"/>
      <c r="AT36" s="179"/>
      <c r="AU36" s="179"/>
      <c r="AV36" s="179"/>
      <c r="AW36" s="179"/>
      <c r="AX36" s="179"/>
      <c r="AY36" s="179"/>
      <c r="AZ36" s="181"/>
      <c r="BB36" s="220"/>
      <c r="BD36" s="183"/>
      <c r="BE36" s="229"/>
      <c r="BF36" s="229"/>
      <c r="BG36" s="229"/>
      <c r="BH36" s="231"/>
    </row>
    <row r="37" spans="1:60" s="66" customFormat="1" x14ac:dyDescent="0.25">
      <c r="A37" s="101" t="s">
        <v>14</v>
      </c>
      <c r="B37" s="84" t="s">
        <v>102</v>
      </c>
      <c r="C37" s="85">
        <v>120</v>
      </c>
      <c r="D37" s="85">
        <v>12</v>
      </c>
      <c r="E37" s="104">
        <f>C37-D37</f>
        <v>108</v>
      </c>
      <c r="F37" s="125">
        <f t="shared" ref="F37" si="286">IF(D37&lt;=$K$6,D37,IF(E37&gt;=$D$6-$K$6,$K$6,IF($D$6&lt;=C37,$D$6-E37,C37-E37)))</f>
        <v>8</v>
      </c>
      <c r="G37" s="67">
        <f t="shared" ref="G37" si="287">IF(D37&gt;0,D37/F37,"")</f>
        <v>1.5</v>
      </c>
      <c r="H37" s="117">
        <f t="shared" ca="1" si="91"/>
        <v>0.51729464060868913</v>
      </c>
      <c r="I37" s="83"/>
      <c r="J37" s="95">
        <f t="shared" ca="1" si="92"/>
        <v>1</v>
      </c>
      <c r="K37" s="96">
        <f t="shared" ref="K37:AH37" ca="1" si="288">IF(K$12&lt;=$F37,ROUNDUP($H37+J$12*$G37,0),"")</f>
        <v>3</v>
      </c>
      <c r="L37" s="96">
        <f t="shared" ca="1" si="288"/>
        <v>4</v>
      </c>
      <c r="M37" s="96">
        <f t="shared" ca="1" si="288"/>
        <v>6</v>
      </c>
      <c r="N37" s="96">
        <f t="shared" ca="1" si="288"/>
        <v>7</v>
      </c>
      <c r="O37" s="96">
        <f t="shared" ca="1" si="288"/>
        <v>9</v>
      </c>
      <c r="P37" s="96">
        <f t="shared" ca="1" si="288"/>
        <v>10</v>
      </c>
      <c r="Q37" s="96">
        <f t="shared" ca="1" si="288"/>
        <v>12</v>
      </c>
      <c r="R37" s="96" t="str">
        <f t="shared" si="288"/>
        <v/>
      </c>
      <c r="S37" s="96" t="str">
        <f t="shared" si="288"/>
        <v/>
      </c>
      <c r="T37" s="96" t="str">
        <f t="shared" si="288"/>
        <v/>
      </c>
      <c r="U37" s="96" t="str">
        <f t="shared" si="288"/>
        <v/>
      </c>
      <c r="V37" s="96" t="str">
        <f t="shared" si="288"/>
        <v/>
      </c>
      <c r="W37" s="96" t="str">
        <f t="shared" si="288"/>
        <v/>
      </c>
      <c r="X37" s="96" t="str">
        <f t="shared" si="288"/>
        <v/>
      </c>
      <c r="Y37" s="96" t="str">
        <f t="shared" si="288"/>
        <v/>
      </c>
      <c r="Z37" s="96" t="str">
        <f t="shared" si="288"/>
        <v/>
      </c>
      <c r="AA37" s="96" t="str">
        <f t="shared" si="288"/>
        <v/>
      </c>
      <c r="AB37" s="96" t="str">
        <f t="shared" si="288"/>
        <v/>
      </c>
      <c r="AC37" s="96" t="str">
        <f t="shared" si="288"/>
        <v/>
      </c>
      <c r="AD37" s="96" t="str">
        <f t="shared" si="288"/>
        <v/>
      </c>
      <c r="AE37" s="96" t="str">
        <f t="shared" si="288"/>
        <v/>
      </c>
      <c r="AF37" s="96" t="str">
        <f t="shared" si="288"/>
        <v/>
      </c>
      <c r="AG37" s="96" t="str">
        <f t="shared" si="288"/>
        <v/>
      </c>
      <c r="AH37" s="97" t="str">
        <f t="shared" si="288"/>
        <v/>
      </c>
      <c r="AJ37" s="220">
        <f t="shared" ca="1" si="27"/>
        <v>1.6170253200281799</v>
      </c>
      <c r="AL37" s="183">
        <f t="shared" ca="1" si="5"/>
        <v>2</v>
      </c>
      <c r="AM37" s="179">
        <f t="shared" ref="AM37" ca="1" si="289">IF((IF(AM$12&lt;=($AH$6*$D$6),ROUNDUP($AJ37+(AL$12*$AO$6),0),""))&lt;=($F37+$F38),(IF(AM$12&lt;=($AH$6*$D$6),ROUNDUP($AJ37+(AL$12*$AO$6),0),"")),"")</f>
        <v>4</v>
      </c>
      <c r="AN37" s="179">
        <f t="shared" ref="AN37" ca="1" si="290">IF((IF(AN$12&lt;=($AH$6*$D$6),ROUNDUP($AJ37+(AM$12*$AO$6),0),""))&lt;=($F37+$F38),(IF(AN$12&lt;=($AH$6*$D$6),ROUNDUP($AJ37+(AM$12*$AO$6),0),"")),"")</f>
        <v>6</v>
      </c>
      <c r="AO37" s="179">
        <f t="shared" ref="AO37" ca="1" si="291">IF((IF(AO$12&lt;=($AH$6*$D$6),ROUNDUP($AJ37+(AN$12*$AO$6),0),""))&lt;=($F37+$F38),(IF(AO$12&lt;=($AH$6*$D$6),ROUNDUP($AJ37+(AN$12*$AO$6),0),"")),"")</f>
        <v>8</v>
      </c>
      <c r="AP37" s="179">
        <f t="shared" ref="AP37" ca="1" si="292">IF((IF(AP$12&lt;=($AH$6*$D$6),ROUNDUP($AJ37+(AO$12*$AO$6),0),""))&lt;=($F37+$F38),(IF(AP$12&lt;=($AH$6*$D$6),ROUNDUP($AJ37+(AO$12*$AO$6),0),"")),"")</f>
        <v>10</v>
      </c>
      <c r="AQ37" s="179">
        <f t="shared" ref="AQ37" ca="1" si="293">IF((IF(AQ$12&lt;=($AH$6*$D$6),ROUNDUP($AJ37+(AP$12*$AO$6),0),""))&lt;=($F37+$F38),(IF(AQ$12&lt;=($AH$6*$D$6),ROUNDUP($AJ37+(AP$12*$AO$6),0),"")),"")</f>
        <v>12</v>
      </c>
      <c r="AR37" s="179">
        <f t="shared" ref="AR37" ca="1" si="294">IF((IF(AR$12&lt;=($AH$6*$D$6),ROUNDUP($AJ37+(AQ$12*$AO$6),0),""))&lt;=($F37+$F38),(IF(AR$12&lt;=($AH$6*$D$6),ROUNDUP($AJ37+(AQ$12*$AO$6),0),"")),"")</f>
        <v>14</v>
      </c>
      <c r="AS37" s="179">
        <f t="shared" ref="AS37" ca="1" si="295">IF((IF(AS$12&lt;=($AH$6*$D$6),ROUNDUP($AJ37+(AR$12*$AO$6),0),""))&lt;=($F37+$F38),(IF(AS$12&lt;=($AH$6*$D$6),ROUNDUP($AJ37+(AR$12*$AO$6),0),"")),"")</f>
        <v>16</v>
      </c>
      <c r="AT37" s="179">
        <f t="shared" ref="AT37" ca="1" si="296">IF((IF(AT$12&lt;=($AH$6*$D$6),ROUNDUP($AJ37+(AS$12*$AO$6),0),""))&lt;=($F37+$F38),(IF(AT$12&lt;=($AH$6*$D$6),ROUNDUP($AJ37+(AS$12*$AO$6),0),"")),"")</f>
        <v>18</v>
      </c>
      <c r="AU37" s="179">
        <f t="shared" ref="AU37" ca="1" si="297">IF((IF(AU$12&lt;=($AH$6*$D$6),ROUNDUP($AJ37+(AT$12*$AO$6),0),""))&lt;=($F37+$F38),(IF(AU$12&lt;=($AH$6*$D$6),ROUNDUP($AJ37+(AT$12*$AO$6),0),"")),"")</f>
        <v>20</v>
      </c>
      <c r="AV37" s="179" t="str">
        <f t="shared" ref="AV37" si="298">IF((IF(AV$12&lt;=($AH$6*$D$6),ROUNDUP($AJ37+(AU$12*$AO$6),0),""))&lt;=($F37+$F38),(IF(AV$12&lt;=($AH$6*$D$6),ROUNDUP($AJ37+(AU$12*$AO$6),0),"")),"")</f>
        <v/>
      </c>
      <c r="AW37" s="179" t="str">
        <f t="shared" ref="AW37" si="299">IF((IF(AW$12&lt;=($AH$6*$D$6),ROUNDUP($AJ37+(AV$12*$AO$6),0),""))&lt;=($F37+$F38),(IF(AW$12&lt;=($AH$6*$D$6),ROUNDUP($AJ37+(AV$12*$AO$6),0),"")),"")</f>
        <v/>
      </c>
      <c r="AX37" s="179" t="str">
        <f t="shared" ref="AX37" si="300">IF((IF(AX$12&lt;=($AH$6*$D$6),ROUNDUP($AJ37+(AW$12*$AO$6),0),""))&lt;=($F37+$F38),(IF(AX$12&lt;=($AH$6*$D$6),ROUNDUP($AJ37+(AW$12*$AO$6),0),"")),"")</f>
        <v/>
      </c>
      <c r="AY37" s="179" t="str">
        <f t="shared" ref="AY37" si="301">IF((IF(AY$12&lt;=($AH$6*$D$6),ROUNDUP($AJ37+(AX$12*$AO$6),0),""))&lt;=($F37+$F38),(IF(AY$12&lt;=($AH$6*$D$6),ROUNDUP($AJ37+(AX$12*$AO$6),0),"")),"")</f>
        <v/>
      </c>
      <c r="AZ37" s="181" t="str">
        <f t="shared" ref="AZ37" si="302">IF((IF(AZ$12&lt;=($AH$6*$D$6),ROUNDUP($AJ37+(AY$12*$AO$6),0),""))&lt;=($F37+$F38),(IF(AZ$12&lt;=($AH$6*$D$6),ROUNDUP($AJ37+(AY$12*$AO$6),0),"")),"")</f>
        <v/>
      </c>
      <c r="BB37" s="220">
        <f t="shared" ref="BB37" ca="1" si="303">IF(C37&gt;=$D$6,RAND()*$AO$7,RAND()*C37/$AH$7)</f>
        <v>1.26383962783382</v>
      </c>
      <c r="BD37" s="183">
        <f t="shared" ca="1" si="86"/>
        <v>2</v>
      </c>
      <c r="BE37" s="229">
        <f t="shared" ref="BE37" ca="1" si="304">IF($C37&gt;=$AH$7,(IF(BE$12&lt;=$AH$7,ROUNDUP($BB37+(BD$12*(($F37+$F38)/$AH$7)),0),"")),(IF(BE$12&lt;=$C37,BE$12,"")))</f>
        <v>6</v>
      </c>
      <c r="BF37" s="229">
        <f t="shared" ref="BF37" ca="1" si="305">IF($C37&gt;=$AH$7,(IF(BF$12&lt;=$AH$7,ROUNDUP($BB37+(BE$12*(($F37+$F38)/$AH$7)),0),"")),(IF(BF$12&lt;=$C37,BF$12,"")))</f>
        <v>10</v>
      </c>
      <c r="BG37" s="229">
        <f t="shared" ref="BG37" ca="1" si="306">IF($C37&gt;=$AH$7,(IF(BG$12&lt;=$AH$7,ROUNDUP($BB37+(BF$12*(($F37+$F38)/$AH$7)),0),"")),(IF(BG$12&lt;=$C37,BG$12,"")))</f>
        <v>14</v>
      </c>
      <c r="BH37" s="231">
        <f t="shared" ref="BH37" ca="1" si="307">IF($C37&gt;=$AH$7,(IF(BH$12&lt;=$AH$7,ROUNDUP($BB37+(BG$12*(($F37+$F38)/$AH$7)),0),"")),(IF(BH$12&lt;=$C37,BH$12,"")))</f>
        <v>18</v>
      </c>
    </row>
    <row r="38" spans="1:60" s="66" customFormat="1" x14ac:dyDescent="0.25">
      <c r="A38" s="101" t="s">
        <v>14</v>
      </c>
      <c r="B38" s="84" t="s">
        <v>128</v>
      </c>
      <c r="C38" s="103">
        <f>C37</f>
        <v>120</v>
      </c>
      <c r="D38" s="103">
        <f>D37</f>
        <v>12</v>
      </c>
      <c r="E38" s="104">
        <f>E37</f>
        <v>108</v>
      </c>
      <c r="F38" s="125">
        <f t="shared" si="21"/>
        <v>12</v>
      </c>
      <c r="G38" s="67">
        <f t="shared" ref="G38" si="308">IF(E38&gt;0,E38/F38,"")</f>
        <v>9</v>
      </c>
      <c r="H38" s="117">
        <f t="shared" ca="1" si="91"/>
        <v>6.5133967298884237</v>
      </c>
      <c r="I38" s="83"/>
      <c r="J38" s="95">
        <f t="shared" ca="1" si="92"/>
        <v>7</v>
      </c>
      <c r="K38" s="96">
        <f t="shared" ref="K38:AH38" ca="1" si="309">IF(K$12&lt;=$F38,ROUNDUP($H38+J$12*$G38,0),"")</f>
        <v>16</v>
      </c>
      <c r="L38" s="96">
        <f t="shared" ca="1" si="309"/>
        <v>25</v>
      </c>
      <c r="M38" s="96">
        <f t="shared" ca="1" si="309"/>
        <v>34</v>
      </c>
      <c r="N38" s="96">
        <f t="shared" ca="1" si="309"/>
        <v>43</v>
      </c>
      <c r="O38" s="96">
        <f t="shared" ca="1" si="309"/>
        <v>52</v>
      </c>
      <c r="P38" s="96">
        <f t="shared" ca="1" si="309"/>
        <v>61</v>
      </c>
      <c r="Q38" s="96">
        <f t="shared" ca="1" si="309"/>
        <v>70</v>
      </c>
      <c r="R38" s="96">
        <f t="shared" ca="1" si="309"/>
        <v>79</v>
      </c>
      <c r="S38" s="96">
        <f t="shared" ca="1" si="309"/>
        <v>88</v>
      </c>
      <c r="T38" s="96">
        <f t="shared" ca="1" si="309"/>
        <v>97</v>
      </c>
      <c r="U38" s="96">
        <f t="shared" ca="1" si="309"/>
        <v>106</v>
      </c>
      <c r="V38" s="96" t="str">
        <f t="shared" si="309"/>
        <v/>
      </c>
      <c r="W38" s="96" t="str">
        <f t="shared" si="309"/>
        <v/>
      </c>
      <c r="X38" s="96" t="str">
        <f t="shared" si="309"/>
        <v/>
      </c>
      <c r="Y38" s="96" t="str">
        <f t="shared" si="309"/>
        <v/>
      </c>
      <c r="Z38" s="96" t="str">
        <f t="shared" si="309"/>
        <v/>
      </c>
      <c r="AA38" s="96" t="str">
        <f t="shared" si="309"/>
        <v/>
      </c>
      <c r="AB38" s="96" t="str">
        <f t="shared" si="309"/>
        <v/>
      </c>
      <c r="AC38" s="96" t="str">
        <f t="shared" si="309"/>
        <v/>
      </c>
      <c r="AD38" s="96" t="str">
        <f t="shared" si="309"/>
        <v/>
      </c>
      <c r="AE38" s="96" t="str">
        <f t="shared" si="309"/>
        <v/>
      </c>
      <c r="AF38" s="96" t="str">
        <f t="shared" si="309"/>
        <v/>
      </c>
      <c r="AG38" s="96" t="str">
        <f t="shared" si="309"/>
        <v/>
      </c>
      <c r="AH38" s="97" t="str">
        <f t="shared" si="309"/>
        <v/>
      </c>
      <c r="AJ38" s="220"/>
      <c r="AL38" s="183"/>
      <c r="AM38" s="179"/>
      <c r="AN38" s="179"/>
      <c r="AO38" s="179"/>
      <c r="AP38" s="179"/>
      <c r="AQ38" s="179"/>
      <c r="AR38" s="179"/>
      <c r="AS38" s="179"/>
      <c r="AT38" s="179"/>
      <c r="AU38" s="179"/>
      <c r="AV38" s="179"/>
      <c r="AW38" s="179"/>
      <c r="AX38" s="179"/>
      <c r="AY38" s="179"/>
      <c r="AZ38" s="181"/>
      <c r="BB38" s="220"/>
      <c r="BD38" s="183"/>
      <c r="BE38" s="229"/>
      <c r="BF38" s="229"/>
      <c r="BG38" s="229"/>
      <c r="BH38" s="231"/>
    </row>
    <row r="39" spans="1:60" s="66" customFormat="1" x14ac:dyDescent="0.25">
      <c r="A39" s="101" t="s">
        <v>15</v>
      </c>
      <c r="B39" s="84" t="s">
        <v>102</v>
      </c>
      <c r="C39" s="85">
        <v>148</v>
      </c>
      <c r="D39" s="85">
        <v>8</v>
      </c>
      <c r="E39" s="104">
        <f>C39-D39</f>
        <v>140</v>
      </c>
      <c r="F39" s="125">
        <f t="shared" ref="F39" si="310">IF(D39&lt;=$K$6,D39,IF(E39&gt;=$D$6-$K$6,$K$6,IF($D$6&lt;=C39,$D$6-E39,C39-E39)))</f>
        <v>8</v>
      </c>
      <c r="G39" s="67">
        <f t="shared" ref="G39" si="311">IF(D39&gt;0,D39/F39,"")</f>
        <v>1</v>
      </c>
      <c r="H39" s="117">
        <f t="shared" ca="1" si="91"/>
        <v>7.3779417889885845E-2</v>
      </c>
      <c r="I39" s="83"/>
      <c r="J39" s="95">
        <f t="shared" ca="1" si="92"/>
        <v>1</v>
      </c>
      <c r="K39" s="96">
        <f t="shared" ref="K39:AH39" ca="1" si="312">IF(K$12&lt;=$F39,ROUNDUP($H39+J$12*$G39,0),"")</f>
        <v>2</v>
      </c>
      <c r="L39" s="96">
        <f t="shared" ca="1" si="312"/>
        <v>3</v>
      </c>
      <c r="M39" s="96">
        <f t="shared" ca="1" si="312"/>
        <v>4</v>
      </c>
      <c r="N39" s="96">
        <f t="shared" ca="1" si="312"/>
        <v>5</v>
      </c>
      <c r="O39" s="96">
        <f t="shared" ca="1" si="312"/>
        <v>6</v>
      </c>
      <c r="P39" s="96">
        <f t="shared" ca="1" si="312"/>
        <v>7</v>
      </c>
      <c r="Q39" s="96">
        <f t="shared" ca="1" si="312"/>
        <v>8</v>
      </c>
      <c r="R39" s="96" t="str">
        <f t="shared" si="312"/>
        <v/>
      </c>
      <c r="S39" s="96" t="str">
        <f t="shared" si="312"/>
        <v/>
      </c>
      <c r="T39" s="96" t="str">
        <f t="shared" si="312"/>
        <v/>
      </c>
      <c r="U39" s="96" t="str">
        <f t="shared" si="312"/>
        <v/>
      </c>
      <c r="V39" s="96" t="str">
        <f t="shared" si="312"/>
        <v/>
      </c>
      <c r="W39" s="96" t="str">
        <f t="shared" si="312"/>
        <v/>
      </c>
      <c r="X39" s="96" t="str">
        <f t="shared" si="312"/>
        <v/>
      </c>
      <c r="Y39" s="96" t="str">
        <f t="shared" si="312"/>
        <v/>
      </c>
      <c r="Z39" s="96" t="str">
        <f t="shared" si="312"/>
        <v/>
      </c>
      <c r="AA39" s="96" t="str">
        <f t="shared" si="312"/>
        <v/>
      </c>
      <c r="AB39" s="96" t="str">
        <f t="shared" si="312"/>
        <v/>
      </c>
      <c r="AC39" s="96" t="str">
        <f t="shared" si="312"/>
        <v/>
      </c>
      <c r="AD39" s="96" t="str">
        <f t="shared" si="312"/>
        <v/>
      </c>
      <c r="AE39" s="96" t="str">
        <f t="shared" si="312"/>
        <v/>
      </c>
      <c r="AF39" s="96" t="str">
        <f t="shared" si="312"/>
        <v/>
      </c>
      <c r="AG39" s="96" t="str">
        <f t="shared" si="312"/>
        <v/>
      </c>
      <c r="AH39" s="97" t="str">
        <f t="shared" si="312"/>
        <v/>
      </c>
      <c r="AJ39" s="220">
        <f t="shared" ca="1" si="27"/>
        <v>0.73447174851113672</v>
      </c>
      <c r="AL39" s="183">
        <f t="shared" ca="1" si="5"/>
        <v>1</v>
      </c>
      <c r="AM39" s="179">
        <f t="shared" ref="AM39" ca="1" si="313">IF((IF(AM$12&lt;=($AH$6*$D$6),ROUNDUP($AJ39+(AL$12*$AO$6),0),""))&lt;=($F39+$F40),(IF(AM$12&lt;=($AH$6*$D$6),ROUNDUP($AJ39+(AL$12*$AO$6),0),"")),"")</f>
        <v>3</v>
      </c>
      <c r="AN39" s="179">
        <f t="shared" ref="AN39" ca="1" si="314">IF((IF(AN$12&lt;=($AH$6*$D$6),ROUNDUP($AJ39+(AM$12*$AO$6),0),""))&lt;=($F39+$F40),(IF(AN$12&lt;=($AH$6*$D$6),ROUNDUP($AJ39+(AM$12*$AO$6),0),"")),"")</f>
        <v>5</v>
      </c>
      <c r="AO39" s="179">
        <f t="shared" ref="AO39" ca="1" si="315">IF((IF(AO$12&lt;=($AH$6*$D$6),ROUNDUP($AJ39+(AN$12*$AO$6),0),""))&lt;=($F39+$F40),(IF(AO$12&lt;=($AH$6*$D$6),ROUNDUP($AJ39+(AN$12*$AO$6),0),"")),"")</f>
        <v>7</v>
      </c>
      <c r="AP39" s="179">
        <f t="shared" ref="AP39" ca="1" si="316">IF((IF(AP$12&lt;=($AH$6*$D$6),ROUNDUP($AJ39+(AO$12*$AO$6),0),""))&lt;=($F39+$F40),(IF(AP$12&lt;=($AH$6*$D$6),ROUNDUP($AJ39+(AO$12*$AO$6),0),"")),"")</f>
        <v>9</v>
      </c>
      <c r="AQ39" s="179">
        <f t="shared" ref="AQ39" ca="1" si="317">IF((IF(AQ$12&lt;=($AH$6*$D$6),ROUNDUP($AJ39+(AP$12*$AO$6),0),""))&lt;=($F39+$F40),(IF(AQ$12&lt;=($AH$6*$D$6),ROUNDUP($AJ39+(AP$12*$AO$6),0),"")),"")</f>
        <v>11</v>
      </c>
      <c r="AR39" s="179">
        <f t="shared" ref="AR39" ca="1" si="318">IF((IF(AR$12&lt;=($AH$6*$D$6),ROUNDUP($AJ39+(AQ$12*$AO$6),0),""))&lt;=($F39+$F40),(IF(AR$12&lt;=($AH$6*$D$6),ROUNDUP($AJ39+(AQ$12*$AO$6),0),"")),"")</f>
        <v>13</v>
      </c>
      <c r="AS39" s="179">
        <f t="shared" ref="AS39" ca="1" si="319">IF((IF(AS$12&lt;=($AH$6*$D$6),ROUNDUP($AJ39+(AR$12*$AO$6),0),""))&lt;=($F39+$F40),(IF(AS$12&lt;=($AH$6*$D$6),ROUNDUP($AJ39+(AR$12*$AO$6),0),"")),"")</f>
        <v>15</v>
      </c>
      <c r="AT39" s="179">
        <f t="shared" ref="AT39" ca="1" si="320">IF((IF(AT$12&lt;=($AH$6*$D$6),ROUNDUP($AJ39+(AS$12*$AO$6),0),""))&lt;=($F39+$F40),(IF(AT$12&lt;=($AH$6*$D$6),ROUNDUP($AJ39+(AS$12*$AO$6),0),"")),"")</f>
        <v>17</v>
      </c>
      <c r="AU39" s="179">
        <f t="shared" ref="AU39" ca="1" si="321">IF((IF(AU$12&lt;=($AH$6*$D$6),ROUNDUP($AJ39+(AT$12*$AO$6),0),""))&lt;=($F39+$F40),(IF(AU$12&lt;=($AH$6*$D$6),ROUNDUP($AJ39+(AT$12*$AO$6),0),"")),"")</f>
        <v>19</v>
      </c>
      <c r="AV39" s="179" t="str">
        <f t="shared" ref="AV39" si="322">IF((IF(AV$12&lt;=($AH$6*$D$6),ROUNDUP($AJ39+(AU$12*$AO$6),0),""))&lt;=($F39+$F40),(IF(AV$12&lt;=($AH$6*$D$6),ROUNDUP($AJ39+(AU$12*$AO$6),0),"")),"")</f>
        <v/>
      </c>
      <c r="AW39" s="179" t="str">
        <f t="shared" ref="AW39" si="323">IF((IF(AW$12&lt;=($AH$6*$D$6),ROUNDUP($AJ39+(AV$12*$AO$6),0),""))&lt;=($F39+$F40),(IF(AW$12&lt;=($AH$6*$D$6),ROUNDUP($AJ39+(AV$12*$AO$6),0),"")),"")</f>
        <v/>
      </c>
      <c r="AX39" s="179" t="str">
        <f t="shared" ref="AX39" si="324">IF((IF(AX$12&lt;=($AH$6*$D$6),ROUNDUP($AJ39+(AW$12*$AO$6),0),""))&lt;=($F39+$F40),(IF(AX$12&lt;=($AH$6*$D$6),ROUNDUP($AJ39+(AW$12*$AO$6),0),"")),"")</f>
        <v/>
      </c>
      <c r="AY39" s="179" t="str">
        <f t="shared" ref="AY39" si="325">IF((IF(AY$12&lt;=($AH$6*$D$6),ROUNDUP($AJ39+(AX$12*$AO$6),0),""))&lt;=($F39+$F40),(IF(AY$12&lt;=($AH$6*$D$6),ROUNDUP($AJ39+(AX$12*$AO$6),0),"")),"")</f>
        <v/>
      </c>
      <c r="AZ39" s="181" t="str">
        <f t="shared" ref="AZ39" si="326">IF((IF(AZ$12&lt;=($AH$6*$D$6),ROUNDUP($AJ39+(AY$12*$AO$6),0),""))&lt;=($F39+$F40),(IF(AZ$12&lt;=($AH$6*$D$6),ROUNDUP($AJ39+(AY$12*$AO$6),0),"")),"")</f>
        <v/>
      </c>
      <c r="BB39" s="220">
        <f t="shared" ref="BB39" ca="1" si="327">IF(C39&gt;=$D$6,RAND()*$AO$7,RAND()*C39/$AH$7)</f>
        <v>0.51254772467946141</v>
      </c>
      <c r="BD39" s="183">
        <f t="shared" ca="1" si="86"/>
        <v>1</v>
      </c>
      <c r="BE39" s="229">
        <f t="shared" ref="BE39" ca="1" si="328">IF($C39&gt;=$AH$7,(IF(BE$12&lt;=$AH$7,ROUNDUP($BB39+(BD$12*(($F39+$F40)/$AH$7)),0),"")),(IF(BE$12&lt;=$C39,BE$12,"")))</f>
        <v>5</v>
      </c>
      <c r="BF39" s="229">
        <f t="shared" ref="BF39" ca="1" si="329">IF($C39&gt;=$AH$7,(IF(BF$12&lt;=$AH$7,ROUNDUP($BB39+(BE$12*(($F39+$F40)/$AH$7)),0),"")),(IF(BF$12&lt;=$C39,BF$12,"")))</f>
        <v>9</v>
      </c>
      <c r="BG39" s="229">
        <f t="shared" ref="BG39" ca="1" si="330">IF($C39&gt;=$AH$7,(IF(BG$12&lt;=$AH$7,ROUNDUP($BB39+(BF$12*(($F39+$F40)/$AH$7)),0),"")),(IF(BG$12&lt;=$C39,BG$12,"")))</f>
        <v>13</v>
      </c>
      <c r="BH39" s="231">
        <f t="shared" ref="BH39" ca="1" si="331">IF($C39&gt;=$AH$7,(IF(BH$12&lt;=$AH$7,ROUNDUP($BB39+(BG$12*(($F39+$F40)/$AH$7)),0),"")),(IF(BH$12&lt;=$C39,BH$12,"")))</f>
        <v>17</v>
      </c>
    </row>
    <row r="40" spans="1:60" s="66" customFormat="1" x14ac:dyDescent="0.25">
      <c r="A40" s="101" t="s">
        <v>15</v>
      </c>
      <c r="B40" s="84" t="s">
        <v>128</v>
      </c>
      <c r="C40" s="103">
        <f>C39</f>
        <v>148</v>
      </c>
      <c r="D40" s="103">
        <f>D39</f>
        <v>8</v>
      </c>
      <c r="E40" s="104">
        <f>E39</f>
        <v>140</v>
      </c>
      <c r="F40" s="125">
        <f t="shared" si="21"/>
        <v>12</v>
      </c>
      <c r="G40" s="67">
        <f t="shared" ref="G40" si="332">IF(E40&gt;0,E40/F40,"")</f>
        <v>11.666666666666666</v>
      </c>
      <c r="H40" s="117">
        <f t="shared" ca="1" si="91"/>
        <v>8.7735077998667617</v>
      </c>
      <c r="I40" s="83"/>
      <c r="J40" s="95">
        <f t="shared" ca="1" si="92"/>
        <v>9</v>
      </c>
      <c r="K40" s="96">
        <f t="shared" ref="K40:AH40" ca="1" si="333">IF(K$12&lt;=$F40,ROUNDUP($H40+J$12*$G40,0),"")</f>
        <v>21</v>
      </c>
      <c r="L40" s="96">
        <f t="shared" ca="1" si="333"/>
        <v>33</v>
      </c>
      <c r="M40" s="96">
        <f t="shared" ca="1" si="333"/>
        <v>44</v>
      </c>
      <c r="N40" s="96">
        <f t="shared" ca="1" si="333"/>
        <v>56</v>
      </c>
      <c r="O40" s="96">
        <f t="shared" ca="1" si="333"/>
        <v>68</v>
      </c>
      <c r="P40" s="96">
        <f t="shared" ca="1" si="333"/>
        <v>79</v>
      </c>
      <c r="Q40" s="96">
        <f t="shared" ca="1" si="333"/>
        <v>91</v>
      </c>
      <c r="R40" s="96">
        <f t="shared" ca="1" si="333"/>
        <v>103</v>
      </c>
      <c r="S40" s="96">
        <f t="shared" ca="1" si="333"/>
        <v>114</v>
      </c>
      <c r="T40" s="96">
        <f t="shared" ca="1" si="333"/>
        <v>126</v>
      </c>
      <c r="U40" s="96">
        <f t="shared" ca="1" si="333"/>
        <v>138</v>
      </c>
      <c r="V40" s="96" t="str">
        <f t="shared" si="333"/>
        <v/>
      </c>
      <c r="W40" s="96" t="str">
        <f t="shared" si="333"/>
        <v/>
      </c>
      <c r="X40" s="96" t="str">
        <f t="shared" si="333"/>
        <v/>
      </c>
      <c r="Y40" s="96" t="str">
        <f t="shared" si="333"/>
        <v/>
      </c>
      <c r="Z40" s="96" t="str">
        <f t="shared" si="333"/>
        <v/>
      </c>
      <c r="AA40" s="96" t="str">
        <f t="shared" si="333"/>
        <v/>
      </c>
      <c r="AB40" s="96" t="str">
        <f t="shared" si="333"/>
        <v/>
      </c>
      <c r="AC40" s="96" t="str">
        <f t="shared" si="333"/>
        <v/>
      </c>
      <c r="AD40" s="96" t="str">
        <f t="shared" si="333"/>
        <v/>
      </c>
      <c r="AE40" s="96" t="str">
        <f t="shared" si="333"/>
        <v/>
      </c>
      <c r="AF40" s="96" t="str">
        <f t="shared" si="333"/>
        <v/>
      </c>
      <c r="AG40" s="96" t="str">
        <f t="shared" si="333"/>
        <v/>
      </c>
      <c r="AH40" s="97" t="str">
        <f t="shared" si="333"/>
        <v/>
      </c>
      <c r="AJ40" s="220"/>
      <c r="AL40" s="183"/>
      <c r="AM40" s="179"/>
      <c r="AN40" s="179"/>
      <c r="AO40" s="179"/>
      <c r="AP40" s="179"/>
      <c r="AQ40" s="179"/>
      <c r="AR40" s="179"/>
      <c r="AS40" s="179"/>
      <c r="AT40" s="179"/>
      <c r="AU40" s="179"/>
      <c r="AV40" s="179"/>
      <c r="AW40" s="179"/>
      <c r="AX40" s="179"/>
      <c r="AY40" s="179"/>
      <c r="AZ40" s="181"/>
      <c r="BB40" s="220"/>
      <c r="BD40" s="183"/>
      <c r="BE40" s="229"/>
      <c r="BF40" s="229"/>
      <c r="BG40" s="229"/>
      <c r="BH40" s="231"/>
    </row>
    <row r="41" spans="1:60" s="66" customFormat="1" x14ac:dyDescent="0.25">
      <c r="A41" s="101" t="s">
        <v>16</v>
      </c>
      <c r="B41" s="84" t="s">
        <v>102</v>
      </c>
      <c r="C41" s="85">
        <v>158</v>
      </c>
      <c r="D41" s="85">
        <v>6</v>
      </c>
      <c r="E41" s="104">
        <f>C41-D41</f>
        <v>152</v>
      </c>
      <c r="F41" s="125">
        <f t="shared" ref="F41" si="334">IF(D41&lt;=$K$6,D41,IF(E41&gt;=$D$6-$K$6,$K$6,IF($D$6&lt;=C41,$D$6-E41,C41-E41)))</f>
        <v>6</v>
      </c>
      <c r="G41" s="67">
        <f t="shared" ref="G41" si="335">IF(D41&gt;0,D41/F41,"")</f>
        <v>1</v>
      </c>
      <c r="H41" s="117">
        <f t="shared" ca="1" si="91"/>
        <v>0.49083064615044347</v>
      </c>
      <c r="I41" s="83"/>
      <c r="J41" s="95">
        <f t="shared" ca="1" si="92"/>
        <v>1</v>
      </c>
      <c r="K41" s="96">
        <f t="shared" ref="K41:AH41" ca="1" si="336">IF(K$12&lt;=$F41,ROUNDUP($H41+J$12*$G41,0),"")</f>
        <v>2</v>
      </c>
      <c r="L41" s="96">
        <f t="shared" ca="1" si="336"/>
        <v>3</v>
      </c>
      <c r="M41" s="96">
        <f t="shared" ca="1" si="336"/>
        <v>4</v>
      </c>
      <c r="N41" s="96">
        <f t="shared" ca="1" si="336"/>
        <v>5</v>
      </c>
      <c r="O41" s="96">
        <f t="shared" ca="1" si="336"/>
        <v>6</v>
      </c>
      <c r="P41" s="96" t="str">
        <f t="shared" si="336"/>
        <v/>
      </c>
      <c r="Q41" s="96" t="str">
        <f t="shared" si="336"/>
        <v/>
      </c>
      <c r="R41" s="96" t="str">
        <f t="shared" si="336"/>
        <v/>
      </c>
      <c r="S41" s="96" t="str">
        <f t="shared" si="336"/>
        <v/>
      </c>
      <c r="T41" s="96" t="str">
        <f t="shared" si="336"/>
        <v/>
      </c>
      <c r="U41" s="96" t="str">
        <f t="shared" si="336"/>
        <v/>
      </c>
      <c r="V41" s="96" t="str">
        <f t="shared" si="336"/>
        <v/>
      </c>
      <c r="W41" s="96" t="str">
        <f t="shared" si="336"/>
        <v/>
      </c>
      <c r="X41" s="96" t="str">
        <f t="shared" si="336"/>
        <v/>
      </c>
      <c r="Y41" s="96" t="str">
        <f t="shared" si="336"/>
        <v/>
      </c>
      <c r="Z41" s="96" t="str">
        <f t="shared" si="336"/>
        <v/>
      </c>
      <c r="AA41" s="96" t="str">
        <f t="shared" si="336"/>
        <v/>
      </c>
      <c r="AB41" s="96" t="str">
        <f t="shared" si="336"/>
        <v/>
      </c>
      <c r="AC41" s="96" t="str">
        <f t="shared" si="336"/>
        <v/>
      </c>
      <c r="AD41" s="96" t="str">
        <f t="shared" si="336"/>
        <v/>
      </c>
      <c r="AE41" s="96" t="str">
        <f t="shared" si="336"/>
        <v/>
      </c>
      <c r="AF41" s="96" t="str">
        <f t="shared" si="336"/>
        <v/>
      </c>
      <c r="AG41" s="96" t="str">
        <f t="shared" si="336"/>
        <v/>
      </c>
      <c r="AH41" s="97" t="str">
        <f t="shared" si="336"/>
        <v/>
      </c>
      <c r="AJ41" s="220">
        <f t="shared" ca="1" si="27"/>
        <v>0.96590058617360719</v>
      </c>
      <c r="AL41" s="183">
        <f t="shared" ca="1" si="5"/>
        <v>1</v>
      </c>
      <c r="AM41" s="179">
        <f t="shared" ref="AM41" ca="1" si="337">IF((IF(AM$12&lt;=($AH$6*$D$6),ROUNDUP($AJ41+(AL$12*$AO$6),0),""))&lt;=($F41+$F42),(IF(AM$12&lt;=($AH$6*$D$6),ROUNDUP($AJ41+(AL$12*$AO$6),0),"")),"")</f>
        <v>3</v>
      </c>
      <c r="AN41" s="179">
        <f t="shared" ref="AN41" ca="1" si="338">IF((IF(AN$12&lt;=($AH$6*$D$6),ROUNDUP($AJ41+(AM$12*$AO$6),0),""))&lt;=($F41+$F42),(IF(AN$12&lt;=($AH$6*$D$6),ROUNDUP($AJ41+(AM$12*$AO$6),0),"")),"")</f>
        <v>5</v>
      </c>
      <c r="AO41" s="179">
        <f t="shared" ref="AO41" ca="1" si="339">IF((IF(AO$12&lt;=($AH$6*$D$6),ROUNDUP($AJ41+(AN$12*$AO$6),0),""))&lt;=($F41+$F42),(IF(AO$12&lt;=($AH$6*$D$6),ROUNDUP($AJ41+(AN$12*$AO$6),0),"")),"")</f>
        <v>7</v>
      </c>
      <c r="AP41" s="179">
        <f t="shared" ref="AP41" ca="1" si="340">IF((IF(AP$12&lt;=($AH$6*$D$6),ROUNDUP($AJ41+(AO$12*$AO$6),0),""))&lt;=($F41+$F42),(IF(AP$12&lt;=($AH$6*$D$6),ROUNDUP($AJ41+(AO$12*$AO$6),0),"")),"")</f>
        <v>9</v>
      </c>
      <c r="AQ41" s="179">
        <f t="shared" ref="AQ41" ca="1" si="341">IF((IF(AQ$12&lt;=($AH$6*$D$6),ROUNDUP($AJ41+(AP$12*$AO$6),0),""))&lt;=($F41+$F42),(IF(AQ$12&lt;=($AH$6*$D$6),ROUNDUP($AJ41+(AP$12*$AO$6),0),"")),"")</f>
        <v>11</v>
      </c>
      <c r="AR41" s="179">
        <f t="shared" ref="AR41" ca="1" si="342">IF((IF(AR$12&lt;=($AH$6*$D$6),ROUNDUP($AJ41+(AQ$12*$AO$6),0),""))&lt;=($F41+$F42),(IF(AR$12&lt;=($AH$6*$D$6),ROUNDUP($AJ41+(AQ$12*$AO$6),0),"")),"")</f>
        <v>13</v>
      </c>
      <c r="AS41" s="179">
        <f t="shared" ref="AS41" ca="1" si="343">IF((IF(AS$12&lt;=($AH$6*$D$6),ROUNDUP($AJ41+(AR$12*$AO$6),0),""))&lt;=($F41+$F42),(IF(AS$12&lt;=($AH$6*$D$6),ROUNDUP($AJ41+(AR$12*$AO$6),0),"")),"")</f>
        <v>15</v>
      </c>
      <c r="AT41" s="179">
        <f t="shared" ref="AT41" ca="1" si="344">IF((IF(AT$12&lt;=($AH$6*$D$6),ROUNDUP($AJ41+(AS$12*$AO$6),0),""))&lt;=($F41+$F42),(IF(AT$12&lt;=($AH$6*$D$6),ROUNDUP($AJ41+(AS$12*$AO$6),0),"")),"")</f>
        <v>17</v>
      </c>
      <c r="AU41" s="179">
        <f t="shared" ref="AU41" ca="1" si="345">IF((IF(AU$12&lt;=($AH$6*$D$6),ROUNDUP($AJ41+(AT$12*$AO$6),0),""))&lt;=($F41+$F42),(IF(AU$12&lt;=($AH$6*$D$6),ROUNDUP($AJ41+(AT$12*$AO$6),0),"")),"")</f>
        <v>19</v>
      </c>
      <c r="AV41" s="179" t="str">
        <f t="shared" ref="AV41" si="346">IF((IF(AV$12&lt;=($AH$6*$D$6),ROUNDUP($AJ41+(AU$12*$AO$6),0),""))&lt;=($F41+$F42),(IF(AV$12&lt;=($AH$6*$D$6),ROUNDUP($AJ41+(AU$12*$AO$6),0),"")),"")</f>
        <v/>
      </c>
      <c r="AW41" s="179" t="str">
        <f t="shared" ref="AW41" si="347">IF((IF(AW$12&lt;=($AH$6*$D$6),ROUNDUP($AJ41+(AV$12*$AO$6),0),""))&lt;=($F41+$F42),(IF(AW$12&lt;=($AH$6*$D$6),ROUNDUP($AJ41+(AV$12*$AO$6),0),"")),"")</f>
        <v/>
      </c>
      <c r="AX41" s="179" t="str">
        <f t="shared" ref="AX41" si="348">IF((IF(AX$12&lt;=($AH$6*$D$6),ROUNDUP($AJ41+(AW$12*$AO$6),0),""))&lt;=($F41+$F42),(IF(AX$12&lt;=($AH$6*$D$6),ROUNDUP($AJ41+(AW$12*$AO$6),0),"")),"")</f>
        <v/>
      </c>
      <c r="AY41" s="179" t="str">
        <f t="shared" ref="AY41" si="349">IF((IF(AY$12&lt;=($AH$6*$D$6),ROUNDUP($AJ41+(AX$12*$AO$6),0),""))&lt;=($F41+$F42),(IF(AY$12&lt;=($AH$6*$D$6),ROUNDUP($AJ41+(AX$12*$AO$6),0),"")),"")</f>
        <v/>
      </c>
      <c r="AZ41" s="181" t="str">
        <f t="shared" ref="AZ41" si="350">IF((IF(AZ$12&lt;=($AH$6*$D$6),ROUNDUP($AJ41+(AY$12*$AO$6),0),""))&lt;=($F41+$F42),(IF(AZ$12&lt;=($AH$6*$D$6),ROUNDUP($AJ41+(AY$12*$AO$6),0),"")),"")</f>
        <v/>
      </c>
      <c r="BB41" s="220">
        <f t="shared" ref="BB41" ca="1" si="351">IF(C41&gt;=$D$6,RAND()*$AO$7,RAND()*C41/$AH$7)</f>
        <v>0.25995951935994643</v>
      </c>
      <c r="BD41" s="183">
        <f t="shared" ca="1" si="86"/>
        <v>1</v>
      </c>
      <c r="BE41" s="229">
        <f t="shared" ref="BE41" ca="1" si="352">IF($C41&gt;=$AH$7,(IF(BE$12&lt;=$AH$7,ROUNDUP($BB41+(BD$12*(($F41+$F42)/$AH$7)),0),"")),(IF(BE$12&lt;=$C41,BE$12,"")))</f>
        <v>5</v>
      </c>
      <c r="BF41" s="229">
        <f t="shared" ref="BF41" ca="1" si="353">IF($C41&gt;=$AH$7,(IF(BF$12&lt;=$AH$7,ROUNDUP($BB41+(BE$12*(($F41+$F42)/$AH$7)),0),"")),(IF(BF$12&lt;=$C41,BF$12,"")))</f>
        <v>9</v>
      </c>
      <c r="BG41" s="229">
        <f t="shared" ref="BG41" ca="1" si="354">IF($C41&gt;=$AH$7,(IF(BG$12&lt;=$AH$7,ROUNDUP($BB41+(BF$12*(($F41+$F42)/$AH$7)),0),"")),(IF(BG$12&lt;=$C41,BG$12,"")))</f>
        <v>13</v>
      </c>
      <c r="BH41" s="231">
        <f t="shared" ref="BH41" ca="1" si="355">IF($C41&gt;=$AH$7,(IF(BH$12&lt;=$AH$7,ROUNDUP($BB41+(BG$12*(($F41+$F42)/$AH$7)),0),"")),(IF(BH$12&lt;=$C41,BH$12,"")))</f>
        <v>17</v>
      </c>
    </row>
    <row r="42" spans="1:60" s="66" customFormat="1" x14ac:dyDescent="0.25">
      <c r="A42" s="101" t="s">
        <v>16</v>
      </c>
      <c r="B42" s="84" t="s">
        <v>128</v>
      </c>
      <c r="C42" s="103">
        <f>C41</f>
        <v>158</v>
      </c>
      <c r="D42" s="103">
        <f>D41</f>
        <v>6</v>
      </c>
      <c r="E42" s="104">
        <f>E41</f>
        <v>152</v>
      </c>
      <c r="F42" s="125">
        <f t="shared" si="21"/>
        <v>14</v>
      </c>
      <c r="G42" s="67">
        <f t="shared" ref="G42" si="356">IF(E42&gt;0,E42/F42,"")</f>
        <v>10.857142857142858</v>
      </c>
      <c r="H42" s="117">
        <f t="shared" ca="1" si="91"/>
        <v>5.7760227707448779</v>
      </c>
      <c r="I42" s="83"/>
      <c r="J42" s="95">
        <f t="shared" ca="1" si="92"/>
        <v>6</v>
      </c>
      <c r="K42" s="96">
        <f t="shared" ref="K42:AH42" ca="1" si="357">IF(K$12&lt;=$F42,ROUNDUP($H42+J$12*$G42,0),"")</f>
        <v>17</v>
      </c>
      <c r="L42" s="96">
        <f t="shared" ca="1" si="357"/>
        <v>28</v>
      </c>
      <c r="M42" s="96">
        <f t="shared" ca="1" si="357"/>
        <v>39</v>
      </c>
      <c r="N42" s="96">
        <f t="shared" ca="1" si="357"/>
        <v>50</v>
      </c>
      <c r="O42" s="96">
        <f t="shared" ca="1" si="357"/>
        <v>61</v>
      </c>
      <c r="P42" s="96">
        <f t="shared" ca="1" si="357"/>
        <v>71</v>
      </c>
      <c r="Q42" s="96">
        <f t="shared" ca="1" si="357"/>
        <v>82</v>
      </c>
      <c r="R42" s="96">
        <f t="shared" ca="1" si="357"/>
        <v>93</v>
      </c>
      <c r="S42" s="96">
        <f t="shared" ca="1" si="357"/>
        <v>104</v>
      </c>
      <c r="T42" s="96">
        <f t="shared" ca="1" si="357"/>
        <v>115</v>
      </c>
      <c r="U42" s="96">
        <f t="shared" ca="1" si="357"/>
        <v>126</v>
      </c>
      <c r="V42" s="96">
        <f t="shared" ca="1" si="357"/>
        <v>137</v>
      </c>
      <c r="W42" s="96">
        <f t="shared" ca="1" si="357"/>
        <v>147</v>
      </c>
      <c r="X42" s="96" t="str">
        <f t="shared" si="357"/>
        <v/>
      </c>
      <c r="Y42" s="96" t="str">
        <f t="shared" si="357"/>
        <v/>
      </c>
      <c r="Z42" s="96" t="str">
        <f t="shared" si="357"/>
        <v/>
      </c>
      <c r="AA42" s="96" t="str">
        <f t="shared" si="357"/>
        <v/>
      </c>
      <c r="AB42" s="96" t="str">
        <f t="shared" si="357"/>
        <v/>
      </c>
      <c r="AC42" s="96" t="str">
        <f t="shared" si="357"/>
        <v/>
      </c>
      <c r="AD42" s="96" t="str">
        <f t="shared" si="357"/>
        <v/>
      </c>
      <c r="AE42" s="96" t="str">
        <f t="shared" si="357"/>
        <v/>
      </c>
      <c r="AF42" s="96" t="str">
        <f t="shared" si="357"/>
        <v/>
      </c>
      <c r="AG42" s="96" t="str">
        <f t="shared" si="357"/>
        <v/>
      </c>
      <c r="AH42" s="97" t="str">
        <f t="shared" si="357"/>
        <v/>
      </c>
      <c r="AJ42" s="220"/>
      <c r="AL42" s="183"/>
      <c r="AM42" s="179"/>
      <c r="AN42" s="179"/>
      <c r="AO42" s="179"/>
      <c r="AP42" s="179"/>
      <c r="AQ42" s="179"/>
      <c r="AR42" s="179"/>
      <c r="AS42" s="179"/>
      <c r="AT42" s="179"/>
      <c r="AU42" s="179"/>
      <c r="AV42" s="179"/>
      <c r="AW42" s="179"/>
      <c r="AX42" s="179"/>
      <c r="AY42" s="179"/>
      <c r="AZ42" s="181"/>
      <c r="BB42" s="220"/>
      <c r="BD42" s="183"/>
      <c r="BE42" s="229"/>
      <c r="BF42" s="229"/>
      <c r="BG42" s="229"/>
      <c r="BH42" s="231"/>
    </row>
    <row r="43" spans="1:60" s="66" customFormat="1" x14ac:dyDescent="0.25">
      <c r="A43" s="101" t="s">
        <v>17</v>
      </c>
      <c r="B43" s="84" t="s">
        <v>102</v>
      </c>
      <c r="C43" s="85">
        <v>165</v>
      </c>
      <c r="D43" s="85">
        <v>7</v>
      </c>
      <c r="E43" s="104">
        <f>C43-D43</f>
        <v>158</v>
      </c>
      <c r="F43" s="125">
        <f t="shared" ref="F43" si="358">IF(D43&lt;=$K$6,D43,IF(E43&gt;=$D$6-$K$6,$K$6,IF($D$6&lt;=C43,$D$6-E43,C43-E43)))</f>
        <v>7</v>
      </c>
      <c r="G43" s="67">
        <f t="shared" ref="G43" si="359">IF(D43&gt;0,D43/F43,"")</f>
        <v>1</v>
      </c>
      <c r="H43" s="117">
        <f t="shared" ca="1" si="91"/>
        <v>8.4873735256157379E-2</v>
      </c>
      <c r="I43" s="83"/>
      <c r="J43" s="95">
        <f t="shared" ca="1" si="92"/>
        <v>1</v>
      </c>
      <c r="K43" s="96">
        <f t="shared" ref="K43:AH43" ca="1" si="360">IF(K$12&lt;=$F43,ROUNDUP($H43+J$12*$G43,0),"")</f>
        <v>2</v>
      </c>
      <c r="L43" s="96">
        <f t="shared" ca="1" si="360"/>
        <v>3</v>
      </c>
      <c r="M43" s="96">
        <f t="shared" ca="1" si="360"/>
        <v>4</v>
      </c>
      <c r="N43" s="96">
        <f t="shared" ca="1" si="360"/>
        <v>5</v>
      </c>
      <c r="O43" s="96">
        <f t="shared" ca="1" si="360"/>
        <v>6</v>
      </c>
      <c r="P43" s="96">
        <f t="shared" ca="1" si="360"/>
        <v>7</v>
      </c>
      <c r="Q43" s="96" t="str">
        <f t="shared" si="360"/>
        <v/>
      </c>
      <c r="R43" s="96" t="str">
        <f t="shared" si="360"/>
        <v/>
      </c>
      <c r="S43" s="96" t="str">
        <f t="shared" si="360"/>
        <v/>
      </c>
      <c r="T43" s="96" t="str">
        <f t="shared" si="360"/>
        <v/>
      </c>
      <c r="U43" s="96" t="str">
        <f t="shared" si="360"/>
        <v/>
      </c>
      <c r="V43" s="96" t="str">
        <f t="shared" si="360"/>
        <v/>
      </c>
      <c r="W43" s="96" t="str">
        <f t="shared" si="360"/>
        <v/>
      </c>
      <c r="X43" s="96" t="str">
        <f t="shared" si="360"/>
        <v/>
      </c>
      <c r="Y43" s="96" t="str">
        <f t="shared" si="360"/>
        <v/>
      </c>
      <c r="Z43" s="96" t="str">
        <f t="shared" si="360"/>
        <v/>
      </c>
      <c r="AA43" s="96" t="str">
        <f t="shared" si="360"/>
        <v/>
      </c>
      <c r="AB43" s="96" t="str">
        <f t="shared" si="360"/>
        <v/>
      </c>
      <c r="AC43" s="96" t="str">
        <f t="shared" si="360"/>
        <v/>
      </c>
      <c r="AD43" s="96" t="str">
        <f t="shared" si="360"/>
        <v/>
      </c>
      <c r="AE43" s="96" t="str">
        <f t="shared" si="360"/>
        <v/>
      </c>
      <c r="AF43" s="96" t="str">
        <f t="shared" si="360"/>
        <v/>
      </c>
      <c r="AG43" s="96" t="str">
        <f t="shared" si="360"/>
        <v/>
      </c>
      <c r="AH43" s="97" t="str">
        <f t="shared" si="360"/>
        <v/>
      </c>
      <c r="AJ43" s="220">
        <f t="shared" ca="1" si="27"/>
        <v>1.7548158108554244</v>
      </c>
      <c r="AL43" s="183">
        <f t="shared" ca="1" si="5"/>
        <v>2</v>
      </c>
      <c r="AM43" s="179">
        <f t="shared" ref="AM43" ca="1" si="361">IF((IF(AM$12&lt;=($AH$6*$D$6),ROUNDUP($AJ43+(AL$12*$AO$6),0),""))&lt;=($F43+$F44),(IF(AM$12&lt;=($AH$6*$D$6),ROUNDUP($AJ43+(AL$12*$AO$6),0),"")),"")</f>
        <v>4</v>
      </c>
      <c r="AN43" s="179">
        <f t="shared" ref="AN43" ca="1" si="362">IF((IF(AN$12&lt;=($AH$6*$D$6),ROUNDUP($AJ43+(AM$12*$AO$6),0),""))&lt;=($F43+$F44),(IF(AN$12&lt;=($AH$6*$D$6),ROUNDUP($AJ43+(AM$12*$AO$6),0),"")),"")</f>
        <v>6</v>
      </c>
      <c r="AO43" s="179">
        <f t="shared" ref="AO43" ca="1" si="363">IF((IF(AO$12&lt;=($AH$6*$D$6),ROUNDUP($AJ43+(AN$12*$AO$6),0),""))&lt;=($F43+$F44),(IF(AO$12&lt;=($AH$6*$D$6),ROUNDUP($AJ43+(AN$12*$AO$6),0),"")),"")</f>
        <v>8</v>
      </c>
      <c r="AP43" s="179">
        <f t="shared" ref="AP43" ca="1" si="364">IF((IF(AP$12&lt;=($AH$6*$D$6),ROUNDUP($AJ43+(AO$12*$AO$6),0),""))&lt;=($F43+$F44),(IF(AP$12&lt;=($AH$6*$D$6),ROUNDUP($AJ43+(AO$12*$AO$6),0),"")),"")</f>
        <v>10</v>
      </c>
      <c r="AQ43" s="179">
        <f t="shared" ref="AQ43" ca="1" si="365">IF((IF(AQ$12&lt;=($AH$6*$D$6),ROUNDUP($AJ43+(AP$12*$AO$6),0),""))&lt;=($F43+$F44),(IF(AQ$12&lt;=($AH$6*$D$6),ROUNDUP($AJ43+(AP$12*$AO$6),0),"")),"")</f>
        <v>12</v>
      </c>
      <c r="AR43" s="179">
        <f t="shared" ref="AR43" ca="1" si="366">IF((IF(AR$12&lt;=($AH$6*$D$6),ROUNDUP($AJ43+(AQ$12*$AO$6),0),""))&lt;=($F43+$F44),(IF(AR$12&lt;=($AH$6*$D$6),ROUNDUP($AJ43+(AQ$12*$AO$6),0),"")),"")</f>
        <v>14</v>
      </c>
      <c r="AS43" s="179">
        <f t="shared" ref="AS43" ca="1" si="367">IF((IF(AS$12&lt;=($AH$6*$D$6),ROUNDUP($AJ43+(AR$12*$AO$6),0),""))&lt;=($F43+$F44),(IF(AS$12&lt;=($AH$6*$D$6),ROUNDUP($AJ43+(AR$12*$AO$6),0),"")),"")</f>
        <v>16</v>
      </c>
      <c r="AT43" s="179">
        <f t="shared" ref="AT43" ca="1" si="368">IF((IF(AT$12&lt;=($AH$6*$D$6),ROUNDUP($AJ43+(AS$12*$AO$6),0),""))&lt;=($F43+$F44),(IF(AT$12&lt;=($AH$6*$D$6),ROUNDUP($AJ43+(AS$12*$AO$6),0),"")),"")</f>
        <v>18</v>
      </c>
      <c r="AU43" s="179">
        <f t="shared" ref="AU43" ca="1" si="369">IF((IF(AU$12&lt;=($AH$6*$D$6),ROUNDUP($AJ43+(AT$12*$AO$6),0),""))&lt;=($F43+$F44),(IF(AU$12&lt;=($AH$6*$D$6),ROUNDUP($AJ43+(AT$12*$AO$6),0),"")),"")</f>
        <v>20</v>
      </c>
      <c r="AV43" s="179" t="str">
        <f t="shared" ref="AV43" si="370">IF((IF(AV$12&lt;=($AH$6*$D$6),ROUNDUP($AJ43+(AU$12*$AO$6),0),""))&lt;=($F43+$F44),(IF(AV$12&lt;=($AH$6*$D$6),ROUNDUP($AJ43+(AU$12*$AO$6),0),"")),"")</f>
        <v/>
      </c>
      <c r="AW43" s="179" t="str">
        <f t="shared" ref="AW43" si="371">IF((IF(AW$12&lt;=($AH$6*$D$6),ROUNDUP($AJ43+(AV$12*$AO$6),0),""))&lt;=($F43+$F44),(IF(AW$12&lt;=($AH$6*$D$6),ROUNDUP($AJ43+(AV$12*$AO$6),0),"")),"")</f>
        <v/>
      </c>
      <c r="AX43" s="179" t="str">
        <f t="shared" ref="AX43" si="372">IF((IF(AX$12&lt;=($AH$6*$D$6),ROUNDUP($AJ43+(AW$12*$AO$6),0),""))&lt;=($F43+$F44),(IF(AX$12&lt;=($AH$6*$D$6),ROUNDUP($AJ43+(AW$12*$AO$6),0),"")),"")</f>
        <v/>
      </c>
      <c r="AY43" s="179" t="str">
        <f t="shared" ref="AY43" si="373">IF((IF(AY$12&lt;=($AH$6*$D$6),ROUNDUP($AJ43+(AX$12*$AO$6),0),""))&lt;=($F43+$F44),(IF(AY$12&lt;=($AH$6*$D$6),ROUNDUP($AJ43+(AX$12*$AO$6),0),"")),"")</f>
        <v/>
      </c>
      <c r="AZ43" s="181" t="str">
        <f t="shared" ref="AZ43" si="374">IF((IF(AZ$12&lt;=($AH$6*$D$6),ROUNDUP($AJ43+(AY$12*$AO$6),0),""))&lt;=($F43+$F44),(IF(AZ$12&lt;=($AH$6*$D$6),ROUNDUP($AJ43+(AY$12*$AO$6),0),"")),"")</f>
        <v/>
      </c>
      <c r="BB43" s="220">
        <f t="shared" ref="BB43" ca="1" si="375">IF(C43&gt;=$D$6,RAND()*$AO$7,RAND()*C43/$AH$7)</f>
        <v>2.382274890542972</v>
      </c>
      <c r="BD43" s="183">
        <f t="shared" ca="1" si="86"/>
        <v>3</v>
      </c>
      <c r="BE43" s="229">
        <f t="shared" ref="BE43" ca="1" si="376">IF($C43&gt;=$AH$7,(IF(BE$12&lt;=$AH$7,ROUNDUP($BB43+(BD$12*(($F43+$F44)/$AH$7)),0),"")),(IF(BE$12&lt;=$C43,BE$12,"")))</f>
        <v>7</v>
      </c>
      <c r="BF43" s="229">
        <f t="shared" ref="BF43" ca="1" si="377">IF($C43&gt;=$AH$7,(IF(BF$12&lt;=$AH$7,ROUNDUP($BB43+(BE$12*(($F43+$F44)/$AH$7)),0),"")),(IF(BF$12&lt;=$C43,BF$12,"")))</f>
        <v>11</v>
      </c>
      <c r="BG43" s="229">
        <f t="shared" ref="BG43" ca="1" si="378">IF($C43&gt;=$AH$7,(IF(BG$12&lt;=$AH$7,ROUNDUP($BB43+(BF$12*(($F43+$F44)/$AH$7)),0),"")),(IF(BG$12&lt;=$C43,BG$12,"")))</f>
        <v>15</v>
      </c>
      <c r="BH43" s="231">
        <f t="shared" ref="BH43" ca="1" si="379">IF($C43&gt;=$AH$7,(IF(BH$12&lt;=$AH$7,ROUNDUP($BB43+(BG$12*(($F43+$F44)/$AH$7)),0),"")),(IF(BH$12&lt;=$C43,BH$12,"")))</f>
        <v>19</v>
      </c>
    </row>
    <row r="44" spans="1:60" s="66" customFormat="1" x14ac:dyDescent="0.25">
      <c r="A44" s="101" t="s">
        <v>17</v>
      </c>
      <c r="B44" s="84" t="s">
        <v>128</v>
      </c>
      <c r="C44" s="103">
        <f>C43</f>
        <v>165</v>
      </c>
      <c r="D44" s="103">
        <f>D43</f>
        <v>7</v>
      </c>
      <c r="E44" s="104">
        <f>E43</f>
        <v>158</v>
      </c>
      <c r="F44" s="125">
        <f t="shared" si="21"/>
        <v>13</v>
      </c>
      <c r="G44" s="67">
        <f t="shared" ref="G44" si="380">IF(E44&gt;0,E44/F44,"")</f>
        <v>12.153846153846153</v>
      </c>
      <c r="H44" s="117">
        <f t="shared" ca="1" si="91"/>
        <v>0.37007878205577327</v>
      </c>
      <c r="I44" s="83"/>
      <c r="J44" s="95">
        <f t="shared" ca="1" si="92"/>
        <v>1</v>
      </c>
      <c r="K44" s="96">
        <f t="shared" ref="K44:AH44" ca="1" si="381">IF(K$12&lt;=$F44,ROUNDUP($H44+J$12*$G44,0),"")</f>
        <v>13</v>
      </c>
      <c r="L44" s="96">
        <f t="shared" ca="1" si="381"/>
        <v>25</v>
      </c>
      <c r="M44" s="96">
        <f t="shared" ca="1" si="381"/>
        <v>37</v>
      </c>
      <c r="N44" s="96">
        <f t="shared" ca="1" si="381"/>
        <v>49</v>
      </c>
      <c r="O44" s="96">
        <f t="shared" ca="1" si="381"/>
        <v>62</v>
      </c>
      <c r="P44" s="96">
        <f t="shared" ca="1" si="381"/>
        <v>74</v>
      </c>
      <c r="Q44" s="96">
        <f t="shared" ca="1" si="381"/>
        <v>86</v>
      </c>
      <c r="R44" s="96">
        <f t="shared" ca="1" si="381"/>
        <v>98</v>
      </c>
      <c r="S44" s="96">
        <f t="shared" ca="1" si="381"/>
        <v>110</v>
      </c>
      <c r="T44" s="96">
        <f t="shared" ca="1" si="381"/>
        <v>122</v>
      </c>
      <c r="U44" s="96">
        <f t="shared" ca="1" si="381"/>
        <v>135</v>
      </c>
      <c r="V44" s="96">
        <f t="shared" ca="1" si="381"/>
        <v>147</v>
      </c>
      <c r="W44" s="96" t="str">
        <f t="shared" si="381"/>
        <v/>
      </c>
      <c r="X44" s="96" t="str">
        <f t="shared" si="381"/>
        <v/>
      </c>
      <c r="Y44" s="96" t="str">
        <f t="shared" si="381"/>
        <v/>
      </c>
      <c r="Z44" s="96" t="str">
        <f t="shared" si="381"/>
        <v/>
      </c>
      <c r="AA44" s="96" t="str">
        <f t="shared" si="381"/>
        <v/>
      </c>
      <c r="AB44" s="96" t="str">
        <f t="shared" si="381"/>
        <v/>
      </c>
      <c r="AC44" s="96" t="str">
        <f t="shared" si="381"/>
        <v/>
      </c>
      <c r="AD44" s="96" t="str">
        <f t="shared" si="381"/>
        <v/>
      </c>
      <c r="AE44" s="96" t="str">
        <f t="shared" si="381"/>
        <v/>
      </c>
      <c r="AF44" s="96" t="str">
        <f t="shared" si="381"/>
        <v/>
      </c>
      <c r="AG44" s="96" t="str">
        <f t="shared" si="381"/>
        <v/>
      </c>
      <c r="AH44" s="97" t="str">
        <f t="shared" si="381"/>
        <v/>
      </c>
      <c r="AJ44" s="220"/>
      <c r="AL44" s="183"/>
      <c r="AM44" s="179"/>
      <c r="AN44" s="179"/>
      <c r="AO44" s="179"/>
      <c r="AP44" s="179"/>
      <c r="AQ44" s="179"/>
      <c r="AR44" s="179"/>
      <c r="AS44" s="179"/>
      <c r="AT44" s="179"/>
      <c r="AU44" s="179"/>
      <c r="AV44" s="179"/>
      <c r="AW44" s="179"/>
      <c r="AX44" s="179"/>
      <c r="AY44" s="179"/>
      <c r="AZ44" s="181"/>
      <c r="BB44" s="220"/>
      <c r="BD44" s="183"/>
      <c r="BE44" s="229"/>
      <c r="BF44" s="229"/>
      <c r="BG44" s="229"/>
      <c r="BH44" s="231"/>
    </row>
    <row r="45" spans="1:60" s="66" customFormat="1" x14ac:dyDescent="0.25">
      <c r="A45" s="101" t="s">
        <v>18</v>
      </c>
      <c r="B45" s="84" t="s">
        <v>102</v>
      </c>
      <c r="C45" s="85">
        <v>121</v>
      </c>
      <c r="D45" s="85">
        <v>8</v>
      </c>
      <c r="E45" s="104">
        <f>C45-D45</f>
        <v>113</v>
      </c>
      <c r="F45" s="125">
        <f t="shared" ref="F45" si="382">IF(D45&lt;=$K$6,D45,IF(E45&gt;=$D$6-$K$6,$K$6,IF($D$6&lt;=C45,$D$6-E45,C45-E45)))</f>
        <v>8</v>
      </c>
      <c r="G45" s="67">
        <f t="shared" ref="G45" si="383">IF(D45&gt;0,D45/F45,"")</f>
        <v>1</v>
      </c>
      <c r="H45" s="117">
        <f t="shared" ca="1" si="91"/>
        <v>0.87777145128429934</v>
      </c>
      <c r="I45" s="83"/>
      <c r="J45" s="95">
        <f t="shared" ca="1" si="92"/>
        <v>1</v>
      </c>
      <c r="K45" s="96">
        <f t="shared" ref="K45:AH45" ca="1" si="384">IF(K$12&lt;=$F45,ROUNDUP($H45+J$12*$G45,0),"")</f>
        <v>2</v>
      </c>
      <c r="L45" s="96">
        <f t="shared" ca="1" si="384"/>
        <v>3</v>
      </c>
      <c r="M45" s="96">
        <f t="shared" ca="1" si="384"/>
        <v>4</v>
      </c>
      <c r="N45" s="96">
        <f t="shared" ca="1" si="384"/>
        <v>5</v>
      </c>
      <c r="O45" s="96">
        <f t="shared" ca="1" si="384"/>
        <v>6</v>
      </c>
      <c r="P45" s="96">
        <f t="shared" ca="1" si="384"/>
        <v>7</v>
      </c>
      <c r="Q45" s="96">
        <f t="shared" ca="1" si="384"/>
        <v>8</v>
      </c>
      <c r="R45" s="96" t="str">
        <f t="shared" si="384"/>
        <v/>
      </c>
      <c r="S45" s="96" t="str">
        <f t="shared" si="384"/>
        <v/>
      </c>
      <c r="T45" s="96" t="str">
        <f t="shared" si="384"/>
        <v/>
      </c>
      <c r="U45" s="96" t="str">
        <f t="shared" si="384"/>
        <v/>
      </c>
      <c r="V45" s="96" t="str">
        <f t="shared" si="384"/>
        <v/>
      </c>
      <c r="W45" s="96" t="str">
        <f t="shared" si="384"/>
        <v/>
      </c>
      <c r="X45" s="96" t="str">
        <f t="shared" si="384"/>
        <v/>
      </c>
      <c r="Y45" s="96" t="str">
        <f t="shared" si="384"/>
        <v/>
      </c>
      <c r="Z45" s="96" t="str">
        <f t="shared" si="384"/>
        <v/>
      </c>
      <c r="AA45" s="96" t="str">
        <f t="shared" si="384"/>
        <v/>
      </c>
      <c r="AB45" s="96" t="str">
        <f t="shared" si="384"/>
        <v/>
      </c>
      <c r="AC45" s="96" t="str">
        <f t="shared" si="384"/>
        <v/>
      </c>
      <c r="AD45" s="96" t="str">
        <f t="shared" si="384"/>
        <v/>
      </c>
      <c r="AE45" s="96" t="str">
        <f t="shared" si="384"/>
        <v/>
      </c>
      <c r="AF45" s="96" t="str">
        <f t="shared" si="384"/>
        <v/>
      </c>
      <c r="AG45" s="96" t="str">
        <f t="shared" si="384"/>
        <v/>
      </c>
      <c r="AH45" s="97" t="str">
        <f t="shared" si="384"/>
        <v/>
      </c>
      <c r="AJ45" s="220">
        <f t="shared" ca="1" si="27"/>
        <v>0.54395832444340431</v>
      </c>
      <c r="AL45" s="183">
        <f t="shared" ca="1" si="5"/>
        <v>1</v>
      </c>
      <c r="AM45" s="179">
        <f t="shared" ref="AM45" ca="1" si="385">IF((IF(AM$12&lt;=($AH$6*$D$6),ROUNDUP($AJ45+(AL$12*$AO$6),0),""))&lt;=($F45+$F46),(IF(AM$12&lt;=($AH$6*$D$6),ROUNDUP($AJ45+(AL$12*$AO$6),0),"")),"")</f>
        <v>3</v>
      </c>
      <c r="AN45" s="179">
        <f t="shared" ref="AN45" ca="1" si="386">IF((IF(AN$12&lt;=($AH$6*$D$6),ROUNDUP($AJ45+(AM$12*$AO$6),0),""))&lt;=($F45+$F46),(IF(AN$12&lt;=($AH$6*$D$6),ROUNDUP($AJ45+(AM$12*$AO$6),0),"")),"")</f>
        <v>5</v>
      </c>
      <c r="AO45" s="179">
        <f t="shared" ref="AO45" ca="1" si="387">IF((IF(AO$12&lt;=($AH$6*$D$6),ROUNDUP($AJ45+(AN$12*$AO$6),0),""))&lt;=($F45+$F46),(IF(AO$12&lt;=($AH$6*$D$6),ROUNDUP($AJ45+(AN$12*$AO$6),0),"")),"")</f>
        <v>7</v>
      </c>
      <c r="AP45" s="179">
        <f t="shared" ref="AP45" ca="1" si="388">IF((IF(AP$12&lt;=($AH$6*$D$6),ROUNDUP($AJ45+(AO$12*$AO$6),0),""))&lt;=($F45+$F46),(IF(AP$12&lt;=($AH$6*$D$6),ROUNDUP($AJ45+(AO$12*$AO$6),0),"")),"")</f>
        <v>9</v>
      </c>
      <c r="AQ45" s="179">
        <f t="shared" ref="AQ45" ca="1" si="389">IF((IF(AQ$12&lt;=($AH$6*$D$6),ROUNDUP($AJ45+(AP$12*$AO$6),0),""))&lt;=($F45+$F46),(IF(AQ$12&lt;=($AH$6*$D$6),ROUNDUP($AJ45+(AP$12*$AO$6),0),"")),"")</f>
        <v>11</v>
      </c>
      <c r="AR45" s="179">
        <f t="shared" ref="AR45" ca="1" si="390">IF((IF(AR$12&lt;=($AH$6*$D$6),ROUNDUP($AJ45+(AQ$12*$AO$6),0),""))&lt;=($F45+$F46),(IF(AR$12&lt;=($AH$6*$D$6),ROUNDUP($AJ45+(AQ$12*$AO$6),0),"")),"")</f>
        <v>13</v>
      </c>
      <c r="AS45" s="179">
        <f t="shared" ref="AS45" ca="1" si="391">IF((IF(AS$12&lt;=($AH$6*$D$6),ROUNDUP($AJ45+(AR$12*$AO$6),0),""))&lt;=($F45+$F46),(IF(AS$12&lt;=($AH$6*$D$6),ROUNDUP($AJ45+(AR$12*$AO$6),0),"")),"")</f>
        <v>15</v>
      </c>
      <c r="AT45" s="179">
        <f t="shared" ref="AT45" ca="1" si="392">IF((IF(AT$12&lt;=($AH$6*$D$6),ROUNDUP($AJ45+(AS$12*$AO$6),0),""))&lt;=($F45+$F46),(IF(AT$12&lt;=($AH$6*$D$6),ROUNDUP($AJ45+(AS$12*$AO$6),0),"")),"")</f>
        <v>17</v>
      </c>
      <c r="AU45" s="179">
        <f t="shared" ref="AU45" ca="1" si="393">IF((IF(AU$12&lt;=($AH$6*$D$6),ROUNDUP($AJ45+(AT$12*$AO$6),0),""))&lt;=($F45+$F46),(IF(AU$12&lt;=($AH$6*$D$6),ROUNDUP($AJ45+(AT$12*$AO$6),0),"")),"")</f>
        <v>19</v>
      </c>
      <c r="AV45" s="179" t="str">
        <f t="shared" ref="AV45" si="394">IF((IF(AV$12&lt;=($AH$6*$D$6),ROUNDUP($AJ45+(AU$12*$AO$6),0),""))&lt;=($F45+$F46),(IF(AV$12&lt;=($AH$6*$D$6),ROUNDUP($AJ45+(AU$12*$AO$6),0),"")),"")</f>
        <v/>
      </c>
      <c r="AW45" s="179" t="str">
        <f t="shared" ref="AW45" si="395">IF((IF(AW$12&lt;=($AH$6*$D$6),ROUNDUP($AJ45+(AV$12*$AO$6),0),""))&lt;=($F45+$F46),(IF(AW$12&lt;=($AH$6*$D$6),ROUNDUP($AJ45+(AV$12*$AO$6),0),"")),"")</f>
        <v/>
      </c>
      <c r="AX45" s="179" t="str">
        <f t="shared" ref="AX45" si="396">IF((IF(AX$12&lt;=($AH$6*$D$6),ROUNDUP($AJ45+(AW$12*$AO$6),0),""))&lt;=($F45+$F46),(IF(AX$12&lt;=($AH$6*$D$6),ROUNDUP($AJ45+(AW$12*$AO$6),0),"")),"")</f>
        <v/>
      </c>
      <c r="AY45" s="179" t="str">
        <f t="shared" ref="AY45" si="397">IF((IF(AY$12&lt;=($AH$6*$D$6),ROUNDUP($AJ45+(AX$12*$AO$6),0),""))&lt;=($F45+$F46),(IF(AY$12&lt;=($AH$6*$D$6),ROUNDUP($AJ45+(AX$12*$AO$6),0),"")),"")</f>
        <v/>
      </c>
      <c r="AZ45" s="181" t="str">
        <f t="shared" ref="AZ45" si="398">IF((IF(AZ$12&lt;=($AH$6*$D$6),ROUNDUP($AJ45+(AY$12*$AO$6),0),""))&lt;=($F45+$F46),(IF(AZ$12&lt;=($AH$6*$D$6),ROUNDUP($AJ45+(AY$12*$AO$6),0),"")),"")</f>
        <v/>
      </c>
      <c r="BB45" s="220">
        <f t="shared" ref="BB45" ca="1" si="399">IF(C45&gt;=$D$6,RAND()*$AO$7,RAND()*C45/$AH$7)</f>
        <v>3.4297887948460848</v>
      </c>
      <c r="BD45" s="183">
        <f t="shared" ca="1" si="86"/>
        <v>4</v>
      </c>
      <c r="BE45" s="229">
        <f t="shared" ref="BE45" ca="1" si="400">IF($C45&gt;=$AH$7,(IF(BE$12&lt;=$AH$7,ROUNDUP($BB45+(BD$12*(($F45+$F46)/$AH$7)),0),"")),(IF(BE$12&lt;=$C45,BE$12,"")))</f>
        <v>8</v>
      </c>
      <c r="BF45" s="229">
        <f t="shared" ref="BF45" ca="1" si="401">IF($C45&gt;=$AH$7,(IF(BF$12&lt;=$AH$7,ROUNDUP($BB45+(BE$12*(($F45+$F46)/$AH$7)),0),"")),(IF(BF$12&lt;=$C45,BF$12,"")))</f>
        <v>12</v>
      </c>
      <c r="BG45" s="229">
        <f t="shared" ref="BG45" ca="1" si="402">IF($C45&gt;=$AH$7,(IF(BG$12&lt;=$AH$7,ROUNDUP($BB45+(BF$12*(($F45+$F46)/$AH$7)),0),"")),(IF(BG$12&lt;=$C45,BG$12,"")))</f>
        <v>16</v>
      </c>
      <c r="BH45" s="231">
        <f t="shared" ref="BH45" ca="1" si="403">IF($C45&gt;=$AH$7,(IF(BH$12&lt;=$AH$7,ROUNDUP($BB45+(BG$12*(($F45+$F46)/$AH$7)),0),"")),(IF(BH$12&lt;=$C45,BH$12,"")))</f>
        <v>20</v>
      </c>
    </row>
    <row r="46" spans="1:60" s="66" customFormat="1" x14ac:dyDescent="0.25">
      <c r="A46" s="101" t="s">
        <v>18</v>
      </c>
      <c r="B46" s="84" t="s">
        <v>128</v>
      </c>
      <c r="C46" s="103">
        <f>C45</f>
        <v>121</v>
      </c>
      <c r="D46" s="103">
        <f>D45</f>
        <v>8</v>
      </c>
      <c r="E46" s="104">
        <f>E45</f>
        <v>113</v>
      </c>
      <c r="F46" s="125">
        <f t="shared" si="21"/>
        <v>12</v>
      </c>
      <c r="G46" s="67">
        <f t="shared" ref="G46" si="404">IF(E46&gt;0,E46/F46,"")</f>
        <v>9.4166666666666661</v>
      </c>
      <c r="H46" s="117">
        <f t="shared" ca="1" si="91"/>
        <v>2.1907402909303113</v>
      </c>
      <c r="I46" s="83"/>
      <c r="J46" s="95">
        <f t="shared" ca="1" si="92"/>
        <v>3</v>
      </c>
      <c r="K46" s="96">
        <f t="shared" ref="K46:AH46" ca="1" si="405">IF(K$12&lt;=$F46,ROUNDUP($H46+J$12*$G46,0),"")</f>
        <v>12</v>
      </c>
      <c r="L46" s="96">
        <f t="shared" ca="1" si="405"/>
        <v>22</v>
      </c>
      <c r="M46" s="96">
        <f t="shared" ca="1" si="405"/>
        <v>31</v>
      </c>
      <c r="N46" s="96">
        <f t="shared" ca="1" si="405"/>
        <v>40</v>
      </c>
      <c r="O46" s="96">
        <f t="shared" ca="1" si="405"/>
        <v>50</v>
      </c>
      <c r="P46" s="96">
        <f t="shared" ca="1" si="405"/>
        <v>59</v>
      </c>
      <c r="Q46" s="96">
        <f t="shared" ca="1" si="405"/>
        <v>69</v>
      </c>
      <c r="R46" s="96">
        <f t="shared" ca="1" si="405"/>
        <v>78</v>
      </c>
      <c r="S46" s="96">
        <f t="shared" ca="1" si="405"/>
        <v>87</v>
      </c>
      <c r="T46" s="96">
        <f t="shared" ca="1" si="405"/>
        <v>97</v>
      </c>
      <c r="U46" s="96">
        <f t="shared" ca="1" si="405"/>
        <v>106</v>
      </c>
      <c r="V46" s="96" t="str">
        <f t="shared" si="405"/>
        <v/>
      </c>
      <c r="W46" s="96" t="str">
        <f t="shared" si="405"/>
        <v/>
      </c>
      <c r="X46" s="96" t="str">
        <f t="shared" si="405"/>
        <v/>
      </c>
      <c r="Y46" s="96" t="str">
        <f t="shared" si="405"/>
        <v/>
      </c>
      <c r="Z46" s="96" t="str">
        <f t="shared" si="405"/>
        <v/>
      </c>
      <c r="AA46" s="96" t="str">
        <f t="shared" si="405"/>
        <v/>
      </c>
      <c r="AB46" s="96" t="str">
        <f t="shared" si="405"/>
        <v/>
      </c>
      <c r="AC46" s="96" t="str">
        <f t="shared" si="405"/>
        <v/>
      </c>
      <c r="AD46" s="96" t="str">
        <f t="shared" si="405"/>
        <v/>
      </c>
      <c r="AE46" s="96" t="str">
        <f t="shared" si="405"/>
        <v/>
      </c>
      <c r="AF46" s="96" t="str">
        <f t="shared" si="405"/>
        <v/>
      </c>
      <c r="AG46" s="96" t="str">
        <f t="shared" si="405"/>
        <v/>
      </c>
      <c r="AH46" s="97" t="str">
        <f t="shared" si="405"/>
        <v/>
      </c>
      <c r="AJ46" s="220"/>
      <c r="AL46" s="183"/>
      <c r="AM46" s="179"/>
      <c r="AN46" s="179"/>
      <c r="AO46" s="179"/>
      <c r="AP46" s="179"/>
      <c r="AQ46" s="179"/>
      <c r="AR46" s="179"/>
      <c r="AS46" s="179"/>
      <c r="AT46" s="179"/>
      <c r="AU46" s="179"/>
      <c r="AV46" s="179"/>
      <c r="AW46" s="179"/>
      <c r="AX46" s="179"/>
      <c r="AY46" s="179"/>
      <c r="AZ46" s="181"/>
      <c r="BB46" s="220"/>
      <c r="BD46" s="183"/>
      <c r="BE46" s="229"/>
      <c r="BF46" s="229"/>
      <c r="BG46" s="229"/>
      <c r="BH46" s="231"/>
    </row>
    <row r="47" spans="1:60" s="66" customFormat="1" x14ac:dyDescent="0.25">
      <c r="A47" s="101" t="s">
        <v>19</v>
      </c>
      <c r="B47" s="84" t="s">
        <v>102</v>
      </c>
      <c r="C47" s="85">
        <v>121</v>
      </c>
      <c r="D47" s="85">
        <v>10</v>
      </c>
      <c r="E47" s="104">
        <f>C47-D47</f>
        <v>111</v>
      </c>
      <c r="F47" s="125">
        <f t="shared" ref="F47" si="406">IF(D47&lt;=$K$6,D47,IF(E47&gt;=$D$6-$K$6,$K$6,IF($D$6&lt;=C47,$D$6-E47,C47-E47)))</f>
        <v>8</v>
      </c>
      <c r="G47" s="67">
        <f t="shared" ref="G47" si="407">IF(D47&gt;0,D47/F47,"")</f>
        <v>1.25</v>
      </c>
      <c r="H47" s="117">
        <f t="shared" ca="1" si="91"/>
        <v>0.14221067366371534</v>
      </c>
      <c r="I47" s="83"/>
      <c r="J47" s="95">
        <f t="shared" ca="1" si="92"/>
        <v>1</v>
      </c>
      <c r="K47" s="96">
        <f t="shared" ref="K47:AH47" ca="1" si="408">IF(K$12&lt;=$F47,ROUNDUP($H47+J$12*$G47,0),"")</f>
        <v>2</v>
      </c>
      <c r="L47" s="96">
        <f t="shared" ca="1" si="408"/>
        <v>3</v>
      </c>
      <c r="M47" s="96">
        <f t="shared" ca="1" si="408"/>
        <v>4</v>
      </c>
      <c r="N47" s="96">
        <f t="shared" ca="1" si="408"/>
        <v>6</v>
      </c>
      <c r="O47" s="96">
        <f t="shared" ca="1" si="408"/>
        <v>7</v>
      </c>
      <c r="P47" s="96">
        <f t="shared" ca="1" si="408"/>
        <v>8</v>
      </c>
      <c r="Q47" s="96">
        <f t="shared" ca="1" si="408"/>
        <v>9</v>
      </c>
      <c r="R47" s="96" t="str">
        <f t="shared" si="408"/>
        <v/>
      </c>
      <c r="S47" s="96" t="str">
        <f t="shared" si="408"/>
        <v/>
      </c>
      <c r="T47" s="96" t="str">
        <f t="shared" si="408"/>
        <v/>
      </c>
      <c r="U47" s="96" t="str">
        <f t="shared" si="408"/>
        <v/>
      </c>
      <c r="V47" s="96" t="str">
        <f t="shared" si="408"/>
        <v/>
      </c>
      <c r="W47" s="96" t="str">
        <f t="shared" si="408"/>
        <v/>
      </c>
      <c r="X47" s="96" t="str">
        <f t="shared" si="408"/>
        <v/>
      </c>
      <c r="Y47" s="96" t="str">
        <f t="shared" si="408"/>
        <v/>
      </c>
      <c r="Z47" s="96" t="str">
        <f t="shared" si="408"/>
        <v/>
      </c>
      <c r="AA47" s="96" t="str">
        <f t="shared" si="408"/>
        <v/>
      </c>
      <c r="AB47" s="96" t="str">
        <f t="shared" si="408"/>
        <v/>
      </c>
      <c r="AC47" s="96" t="str">
        <f t="shared" si="408"/>
        <v/>
      </c>
      <c r="AD47" s="96" t="str">
        <f t="shared" si="408"/>
        <v/>
      </c>
      <c r="AE47" s="96" t="str">
        <f t="shared" si="408"/>
        <v/>
      </c>
      <c r="AF47" s="96" t="str">
        <f t="shared" si="408"/>
        <v/>
      </c>
      <c r="AG47" s="96" t="str">
        <f t="shared" si="408"/>
        <v/>
      </c>
      <c r="AH47" s="97" t="str">
        <f t="shared" si="408"/>
        <v/>
      </c>
      <c r="AJ47" s="220">
        <f t="shared" ca="1" si="27"/>
        <v>1.53670972678641</v>
      </c>
      <c r="AL47" s="183">
        <f t="shared" ca="1" si="5"/>
        <v>2</v>
      </c>
      <c r="AM47" s="179">
        <f t="shared" ref="AM47" ca="1" si="409">IF((IF(AM$12&lt;=($AH$6*$D$6),ROUNDUP($AJ47+(AL$12*$AO$6),0),""))&lt;=($F47+$F48),(IF(AM$12&lt;=($AH$6*$D$6),ROUNDUP($AJ47+(AL$12*$AO$6),0),"")),"")</f>
        <v>4</v>
      </c>
      <c r="AN47" s="179">
        <f t="shared" ref="AN47" ca="1" si="410">IF((IF(AN$12&lt;=($AH$6*$D$6),ROUNDUP($AJ47+(AM$12*$AO$6),0),""))&lt;=($F47+$F48),(IF(AN$12&lt;=($AH$6*$D$6),ROUNDUP($AJ47+(AM$12*$AO$6),0),"")),"")</f>
        <v>6</v>
      </c>
      <c r="AO47" s="179">
        <f t="shared" ref="AO47" ca="1" si="411">IF((IF(AO$12&lt;=($AH$6*$D$6),ROUNDUP($AJ47+(AN$12*$AO$6),0),""))&lt;=($F47+$F48),(IF(AO$12&lt;=($AH$6*$D$6),ROUNDUP($AJ47+(AN$12*$AO$6),0),"")),"")</f>
        <v>8</v>
      </c>
      <c r="AP47" s="179">
        <f t="shared" ref="AP47" ca="1" si="412">IF((IF(AP$12&lt;=($AH$6*$D$6),ROUNDUP($AJ47+(AO$12*$AO$6),0),""))&lt;=($F47+$F48),(IF(AP$12&lt;=($AH$6*$D$6),ROUNDUP($AJ47+(AO$12*$AO$6),0),"")),"")</f>
        <v>10</v>
      </c>
      <c r="AQ47" s="179">
        <f t="shared" ref="AQ47" ca="1" si="413">IF((IF(AQ$12&lt;=($AH$6*$D$6),ROUNDUP($AJ47+(AP$12*$AO$6),0),""))&lt;=($F47+$F48),(IF(AQ$12&lt;=($AH$6*$D$6),ROUNDUP($AJ47+(AP$12*$AO$6),0),"")),"")</f>
        <v>12</v>
      </c>
      <c r="AR47" s="179">
        <f t="shared" ref="AR47" ca="1" si="414">IF((IF(AR$12&lt;=($AH$6*$D$6),ROUNDUP($AJ47+(AQ$12*$AO$6),0),""))&lt;=($F47+$F48),(IF(AR$12&lt;=($AH$6*$D$6),ROUNDUP($AJ47+(AQ$12*$AO$6),0),"")),"")</f>
        <v>14</v>
      </c>
      <c r="AS47" s="179">
        <f t="shared" ref="AS47" ca="1" si="415">IF((IF(AS$12&lt;=($AH$6*$D$6),ROUNDUP($AJ47+(AR$12*$AO$6),0),""))&lt;=($F47+$F48),(IF(AS$12&lt;=($AH$6*$D$6),ROUNDUP($AJ47+(AR$12*$AO$6),0),"")),"")</f>
        <v>16</v>
      </c>
      <c r="AT47" s="179">
        <f t="shared" ref="AT47" ca="1" si="416">IF((IF(AT$12&lt;=($AH$6*$D$6),ROUNDUP($AJ47+(AS$12*$AO$6),0),""))&lt;=($F47+$F48),(IF(AT$12&lt;=($AH$6*$D$6),ROUNDUP($AJ47+(AS$12*$AO$6),0),"")),"")</f>
        <v>18</v>
      </c>
      <c r="AU47" s="179">
        <f t="shared" ref="AU47" ca="1" si="417">IF((IF(AU$12&lt;=($AH$6*$D$6),ROUNDUP($AJ47+(AT$12*$AO$6),0),""))&lt;=($F47+$F48),(IF(AU$12&lt;=($AH$6*$D$6),ROUNDUP($AJ47+(AT$12*$AO$6),0),"")),"")</f>
        <v>20</v>
      </c>
      <c r="AV47" s="179" t="str">
        <f t="shared" ref="AV47" si="418">IF((IF(AV$12&lt;=($AH$6*$D$6),ROUNDUP($AJ47+(AU$12*$AO$6),0),""))&lt;=($F47+$F48),(IF(AV$12&lt;=($AH$6*$D$6),ROUNDUP($AJ47+(AU$12*$AO$6),0),"")),"")</f>
        <v/>
      </c>
      <c r="AW47" s="179" t="str">
        <f t="shared" ref="AW47" si="419">IF((IF(AW$12&lt;=($AH$6*$D$6),ROUNDUP($AJ47+(AV$12*$AO$6),0),""))&lt;=($F47+$F48),(IF(AW$12&lt;=($AH$6*$D$6),ROUNDUP($AJ47+(AV$12*$AO$6),0),"")),"")</f>
        <v/>
      </c>
      <c r="AX47" s="179" t="str">
        <f t="shared" ref="AX47" si="420">IF((IF(AX$12&lt;=($AH$6*$D$6),ROUNDUP($AJ47+(AW$12*$AO$6),0),""))&lt;=($F47+$F48),(IF(AX$12&lt;=($AH$6*$D$6),ROUNDUP($AJ47+(AW$12*$AO$6),0),"")),"")</f>
        <v/>
      </c>
      <c r="AY47" s="179" t="str">
        <f t="shared" ref="AY47" si="421">IF((IF(AY$12&lt;=($AH$6*$D$6),ROUNDUP($AJ47+(AX$12*$AO$6),0),""))&lt;=($F47+$F48),(IF(AY$12&lt;=($AH$6*$D$6),ROUNDUP($AJ47+(AX$12*$AO$6),0),"")),"")</f>
        <v/>
      </c>
      <c r="AZ47" s="181" t="str">
        <f t="shared" ref="AZ47" si="422">IF((IF(AZ$12&lt;=($AH$6*$D$6),ROUNDUP($AJ47+(AY$12*$AO$6),0),""))&lt;=($F47+$F48),(IF(AZ$12&lt;=($AH$6*$D$6),ROUNDUP($AJ47+(AY$12*$AO$6),0),"")),"")</f>
        <v/>
      </c>
      <c r="BB47" s="220">
        <f t="shared" ref="BB47" ca="1" si="423">IF(C47&gt;=$D$6,RAND()*$AO$7,RAND()*C47/$AH$7)</f>
        <v>1.5782371255499323</v>
      </c>
      <c r="BD47" s="183">
        <f t="shared" ca="1" si="86"/>
        <v>2</v>
      </c>
      <c r="BE47" s="229">
        <f t="shared" ref="BE47" ca="1" si="424">IF($C47&gt;=$AH$7,(IF(BE$12&lt;=$AH$7,ROUNDUP($BB47+(BD$12*(($F47+$F48)/$AH$7)),0),"")),(IF(BE$12&lt;=$C47,BE$12,"")))</f>
        <v>6</v>
      </c>
      <c r="BF47" s="229">
        <f t="shared" ref="BF47" ca="1" si="425">IF($C47&gt;=$AH$7,(IF(BF$12&lt;=$AH$7,ROUNDUP($BB47+(BE$12*(($F47+$F48)/$AH$7)),0),"")),(IF(BF$12&lt;=$C47,BF$12,"")))</f>
        <v>10</v>
      </c>
      <c r="BG47" s="229">
        <f t="shared" ref="BG47" ca="1" si="426">IF($C47&gt;=$AH$7,(IF(BG$12&lt;=$AH$7,ROUNDUP($BB47+(BF$12*(($F47+$F48)/$AH$7)),0),"")),(IF(BG$12&lt;=$C47,BG$12,"")))</f>
        <v>14</v>
      </c>
      <c r="BH47" s="231">
        <f t="shared" ref="BH47" ca="1" si="427">IF($C47&gt;=$AH$7,(IF(BH$12&lt;=$AH$7,ROUNDUP($BB47+(BG$12*(($F47+$F48)/$AH$7)),0),"")),(IF(BH$12&lt;=$C47,BH$12,"")))</f>
        <v>18</v>
      </c>
    </row>
    <row r="48" spans="1:60" s="66" customFormat="1" x14ac:dyDescent="0.25">
      <c r="A48" s="101" t="s">
        <v>19</v>
      </c>
      <c r="B48" s="84" t="s">
        <v>128</v>
      </c>
      <c r="C48" s="103">
        <f>C47</f>
        <v>121</v>
      </c>
      <c r="D48" s="103">
        <f>D47</f>
        <v>10</v>
      </c>
      <c r="E48" s="104">
        <f>E47</f>
        <v>111</v>
      </c>
      <c r="F48" s="125">
        <f t="shared" si="21"/>
        <v>12</v>
      </c>
      <c r="G48" s="67">
        <f t="shared" ref="G48" si="428">IF(E48&gt;0,E48/F48,"")</f>
        <v>9.25</v>
      </c>
      <c r="H48" s="117">
        <f t="shared" ca="1" si="91"/>
        <v>4.1721367401724319</v>
      </c>
      <c r="I48" s="83"/>
      <c r="J48" s="95">
        <f t="shared" ca="1" si="92"/>
        <v>5</v>
      </c>
      <c r="K48" s="96">
        <f t="shared" ref="K48:AH48" ca="1" si="429">IF(K$12&lt;=$F48,ROUNDUP($H48+J$12*$G48,0),"")</f>
        <v>14</v>
      </c>
      <c r="L48" s="96">
        <f t="shared" ca="1" si="429"/>
        <v>23</v>
      </c>
      <c r="M48" s="96">
        <f t="shared" ca="1" si="429"/>
        <v>32</v>
      </c>
      <c r="N48" s="96">
        <f t="shared" ca="1" si="429"/>
        <v>42</v>
      </c>
      <c r="O48" s="96">
        <f t="shared" ca="1" si="429"/>
        <v>51</v>
      </c>
      <c r="P48" s="96">
        <f t="shared" ca="1" si="429"/>
        <v>60</v>
      </c>
      <c r="Q48" s="96">
        <f t="shared" ca="1" si="429"/>
        <v>69</v>
      </c>
      <c r="R48" s="96">
        <f t="shared" ca="1" si="429"/>
        <v>79</v>
      </c>
      <c r="S48" s="96">
        <f t="shared" ca="1" si="429"/>
        <v>88</v>
      </c>
      <c r="T48" s="96">
        <f t="shared" ca="1" si="429"/>
        <v>97</v>
      </c>
      <c r="U48" s="96">
        <f t="shared" ca="1" si="429"/>
        <v>106</v>
      </c>
      <c r="V48" s="96" t="str">
        <f t="shared" si="429"/>
        <v/>
      </c>
      <c r="W48" s="96" t="str">
        <f t="shared" si="429"/>
        <v/>
      </c>
      <c r="X48" s="96" t="str">
        <f t="shared" si="429"/>
        <v/>
      </c>
      <c r="Y48" s="96" t="str">
        <f t="shared" si="429"/>
        <v/>
      </c>
      <c r="Z48" s="96" t="str">
        <f t="shared" si="429"/>
        <v/>
      </c>
      <c r="AA48" s="96" t="str">
        <f t="shared" si="429"/>
        <v/>
      </c>
      <c r="AB48" s="96" t="str">
        <f t="shared" si="429"/>
        <v/>
      </c>
      <c r="AC48" s="96" t="str">
        <f t="shared" si="429"/>
        <v/>
      </c>
      <c r="AD48" s="96" t="str">
        <f t="shared" si="429"/>
        <v/>
      </c>
      <c r="AE48" s="96" t="str">
        <f t="shared" si="429"/>
        <v/>
      </c>
      <c r="AF48" s="96" t="str">
        <f t="shared" si="429"/>
        <v/>
      </c>
      <c r="AG48" s="96" t="str">
        <f t="shared" si="429"/>
        <v/>
      </c>
      <c r="AH48" s="97" t="str">
        <f t="shared" si="429"/>
        <v/>
      </c>
      <c r="AJ48" s="220"/>
      <c r="AL48" s="183"/>
      <c r="AM48" s="179"/>
      <c r="AN48" s="179"/>
      <c r="AO48" s="179"/>
      <c r="AP48" s="179"/>
      <c r="AQ48" s="179"/>
      <c r="AR48" s="179"/>
      <c r="AS48" s="179"/>
      <c r="AT48" s="179"/>
      <c r="AU48" s="179"/>
      <c r="AV48" s="179"/>
      <c r="AW48" s="179"/>
      <c r="AX48" s="179"/>
      <c r="AY48" s="179"/>
      <c r="AZ48" s="181"/>
      <c r="BB48" s="220"/>
      <c r="BD48" s="183"/>
      <c r="BE48" s="229"/>
      <c r="BF48" s="229"/>
      <c r="BG48" s="229"/>
      <c r="BH48" s="231"/>
    </row>
    <row r="49" spans="1:60" s="66" customFormat="1" x14ac:dyDescent="0.25">
      <c r="A49" s="101" t="s">
        <v>20</v>
      </c>
      <c r="B49" s="84" t="s">
        <v>102</v>
      </c>
      <c r="C49" s="85">
        <v>173</v>
      </c>
      <c r="D49" s="85">
        <v>20</v>
      </c>
      <c r="E49" s="104">
        <f>C49-D49</f>
        <v>153</v>
      </c>
      <c r="F49" s="125">
        <f t="shared" ref="F49" si="430">IF(D49&lt;=$K$6,D49,IF(E49&gt;=$D$6-$K$6,$K$6,IF($D$6&lt;=C49,$D$6-E49,C49-E49)))</f>
        <v>8</v>
      </c>
      <c r="G49" s="67">
        <f t="shared" ref="G49" si="431">IF(D49&gt;0,D49/F49,"")</f>
        <v>2.5</v>
      </c>
      <c r="H49" s="117">
        <f t="shared" ca="1" si="91"/>
        <v>1.0672889467098927</v>
      </c>
      <c r="I49" s="83"/>
      <c r="J49" s="95">
        <f t="shared" ca="1" si="92"/>
        <v>2</v>
      </c>
      <c r="K49" s="96">
        <f t="shared" ref="K49:AH49" ca="1" si="432">IF(K$12&lt;=$F49,ROUNDUP($H49+J$12*$G49,0),"")</f>
        <v>4</v>
      </c>
      <c r="L49" s="96">
        <f t="shared" ca="1" si="432"/>
        <v>7</v>
      </c>
      <c r="M49" s="96">
        <f t="shared" ca="1" si="432"/>
        <v>9</v>
      </c>
      <c r="N49" s="96">
        <f t="shared" ca="1" si="432"/>
        <v>12</v>
      </c>
      <c r="O49" s="96">
        <f t="shared" ca="1" si="432"/>
        <v>14</v>
      </c>
      <c r="P49" s="96">
        <f t="shared" ca="1" si="432"/>
        <v>17</v>
      </c>
      <c r="Q49" s="96">
        <f t="shared" ca="1" si="432"/>
        <v>19</v>
      </c>
      <c r="R49" s="96" t="str">
        <f t="shared" si="432"/>
        <v/>
      </c>
      <c r="S49" s="96" t="str">
        <f t="shared" si="432"/>
        <v/>
      </c>
      <c r="T49" s="96" t="str">
        <f t="shared" si="432"/>
        <v/>
      </c>
      <c r="U49" s="96" t="str">
        <f t="shared" si="432"/>
        <v/>
      </c>
      <c r="V49" s="96" t="str">
        <f t="shared" si="432"/>
        <v/>
      </c>
      <c r="W49" s="96" t="str">
        <f t="shared" si="432"/>
        <v/>
      </c>
      <c r="X49" s="96" t="str">
        <f t="shared" si="432"/>
        <v/>
      </c>
      <c r="Y49" s="96" t="str">
        <f t="shared" si="432"/>
        <v/>
      </c>
      <c r="Z49" s="96" t="str">
        <f t="shared" si="432"/>
        <v/>
      </c>
      <c r="AA49" s="96" t="str">
        <f t="shared" si="432"/>
        <v/>
      </c>
      <c r="AB49" s="96" t="str">
        <f t="shared" si="432"/>
        <v/>
      </c>
      <c r="AC49" s="96" t="str">
        <f t="shared" si="432"/>
        <v/>
      </c>
      <c r="AD49" s="96" t="str">
        <f t="shared" si="432"/>
        <v/>
      </c>
      <c r="AE49" s="96" t="str">
        <f t="shared" si="432"/>
        <v/>
      </c>
      <c r="AF49" s="96" t="str">
        <f t="shared" si="432"/>
        <v/>
      </c>
      <c r="AG49" s="96" t="str">
        <f t="shared" si="432"/>
        <v/>
      </c>
      <c r="AH49" s="97" t="str">
        <f t="shared" si="432"/>
        <v/>
      </c>
      <c r="AJ49" s="220">
        <f t="shared" ca="1" si="27"/>
        <v>4.9463520588507004E-2</v>
      </c>
      <c r="AL49" s="183">
        <f t="shared" ca="1" si="5"/>
        <v>1</v>
      </c>
      <c r="AM49" s="179">
        <f t="shared" ref="AM49" ca="1" si="433">IF((IF(AM$12&lt;=($AH$6*$D$6),ROUNDUP($AJ49+(AL$12*$AO$6),0),""))&lt;=($F49+$F50),(IF(AM$12&lt;=($AH$6*$D$6),ROUNDUP($AJ49+(AL$12*$AO$6),0),"")),"")</f>
        <v>3</v>
      </c>
      <c r="AN49" s="179">
        <f t="shared" ref="AN49" ca="1" si="434">IF((IF(AN$12&lt;=($AH$6*$D$6),ROUNDUP($AJ49+(AM$12*$AO$6),0),""))&lt;=($F49+$F50),(IF(AN$12&lt;=($AH$6*$D$6),ROUNDUP($AJ49+(AM$12*$AO$6),0),"")),"")</f>
        <v>5</v>
      </c>
      <c r="AO49" s="179">
        <f t="shared" ref="AO49" ca="1" si="435">IF((IF(AO$12&lt;=($AH$6*$D$6),ROUNDUP($AJ49+(AN$12*$AO$6),0),""))&lt;=($F49+$F50),(IF(AO$12&lt;=($AH$6*$D$6),ROUNDUP($AJ49+(AN$12*$AO$6),0),"")),"")</f>
        <v>7</v>
      </c>
      <c r="AP49" s="179">
        <f t="shared" ref="AP49" ca="1" si="436">IF((IF(AP$12&lt;=($AH$6*$D$6),ROUNDUP($AJ49+(AO$12*$AO$6),0),""))&lt;=($F49+$F50),(IF(AP$12&lt;=($AH$6*$D$6),ROUNDUP($AJ49+(AO$12*$AO$6),0),"")),"")</f>
        <v>9</v>
      </c>
      <c r="AQ49" s="179">
        <f t="shared" ref="AQ49" ca="1" si="437">IF((IF(AQ$12&lt;=($AH$6*$D$6),ROUNDUP($AJ49+(AP$12*$AO$6),0),""))&lt;=($F49+$F50),(IF(AQ$12&lt;=($AH$6*$D$6),ROUNDUP($AJ49+(AP$12*$AO$6),0),"")),"")</f>
        <v>11</v>
      </c>
      <c r="AR49" s="179">
        <f t="shared" ref="AR49" ca="1" si="438">IF((IF(AR$12&lt;=($AH$6*$D$6),ROUNDUP($AJ49+(AQ$12*$AO$6),0),""))&lt;=($F49+$F50),(IF(AR$12&lt;=($AH$6*$D$6),ROUNDUP($AJ49+(AQ$12*$AO$6),0),"")),"")</f>
        <v>13</v>
      </c>
      <c r="AS49" s="179">
        <f t="shared" ref="AS49" ca="1" si="439">IF((IF(AS$12&lt;=($AH$6*$D$6),ROUNDUP($AJ49+(AR$12*$AO$6),0),""))&lt;=($F49+$F50),(IF(AS$12&lt;=($AH$6*$D$6),ROUNDUP($AJ49+(AR$12*$AO$6),0),"")),"")</f>
        <v>15</v>
      </c>
      <c r="AT49" s="179">
        <f t="shared" ref="AT49" ca="1" si="440">IF((IF(AT$12&lt;=($AH$6*$D$6),ROUNDUP($AJ49+(AS$12*$AO$6),0),""))&lt;=($F49+$F50),(IF(AT$12&lt;=($AH$6*$D$6),ROUNDUP($AJ49+(AS$12*$AO$6),0),"")),"")</f>
        <v>17</v>
      </c>
      <c r="AU49" s="179">
        <f t="shared" ref="AU49" ca="1" si="441">IF((IF(AU$12&lt;=($AH$6*$D$6),ROUNDUP($AJ49+(AT$12*$AO$6),0),""))&lt;=($F49+$F50),(IF(AU$12&lt;=($AH$6*$D$6),ROUNDUP($AJ49+(AT$12*$AO$6),0),"")),"")</f>
        <v>19</v>
      </c>
      <c r="AV49" s="179" t="str">
        <f t="shared" ref="AV49" si="442">IF((IF(AV$12&lt;=($AH$6*$D$6),ROUNDUP($AJ49+(AU$12*$AO$6),0),""))&lt;=($F49+$F50),(IF(AV$12&lt;=($AH$6*$D$6),ROUNDUP($AJ49+(AU$12*$AO$6),0),"")),"")</f>
        <v/>
      </c>
      <c r="AW49" s="179" t="str">
        <f t="shared" ref="AW49" si="443">IF((IF(AW$12&lt;=($AH$6*$D$6),ROUNDUP($AJ49+(AV$12*$AO$6),0),""))&lt;=($F49+$F50),(IF(AW$12&lt;=($AH$6*$D$6),ROUNDUP($AJ49+(AV$12*$AO$6),0),"")),"")</f>
        <v/>
      </c>
      <c r="AX49" s="179" t="str">
        <f t="shared" ref="AX49" si="444">IF((IF(AX$12&lt;=($AH$6*$D$6),ROUNDUP($AJ49+(AW$12*$AO$6),0),""))&lt;=($F49+$F50),(IF(AX$12&lt;=($AH$6*$D$6),ROUNDUP($AJ49+(AW$12*$AO$6),0),"")),"")</f>
        <v/>
      </c>
      <c r="AY49" s="179" t="str">
        <f t="shared" ref="AY49" si="445">IF((IF(AY$12&lt;=($AH$6*$D$6),ROUNDUP($AJ49+(AX$12*$AO$6),0),""))&lt;=($F49+$F50),(IF(AY$12&lt;=($AH$6*$D$6),ROUNDUP($AJ49+(AX$12*$AO$6),0),"")),"")</f>
        <v/>
      </c>
      <c r="AZ49" s="181" t="str">
        <f t="shared" ref="AZ49" si="446">IF((IF(AZ$12&lt;=($AH$6*$D$6),ROUNDUP($AJ49+(AY$12*$AO$6),0),""))&lt;=($F49+$F50),(IF(AZ$12&lt;=($AH$6*$D$6),ROUNDUP($AJ49+(AY$12*$AO$6),0),"")),"")</f>
        <v/>
      </c>
      <c r="BB49" s="220">
        <f t="shared" ref="BB49" ca="1" si="447">IF(C49&gt;=$D$6,RAND()*$AO$7,RAND()*C49/$AH$7)</f>
        <v>3.5665233589468954</v>
      </c>
      <c r="BD49" s="183">
        <f t="shared" ca="1" si="86"/>
        <v>4</v>
      </c>
      <c r="BE49" s="229">
        <f t="shared" ref="BE49" ca="1" si="448">IF($C49&gt;=$AH$7,(IF(BE$12&lt;=$AH$7,ROUNDUP($BB49+(BD$12*(($F49+$F50)/$AH$7)),0),"")),(IF(BE$12&lt;=$C49,BE$12,"")))</f>
        <v>8</v>
      </c>
      <c r="BF49" s="229">
        <f t="shared" ref="BF49" ca="1" si="449">IF($C49&gt;=$AH$7,(IF(BF$12&lt;=$AH$7,ROUNDUP($BB49+(BE$12*(($F49+$F50)/$AH$7)),0),"")),(IF(BF$12&lt;=$C49,BF$12,"")))</f>
        <v>12</v>
      </c>
      <c r="BG49" s="229">
        <f t="shared" ref="BG49" ca="1" si="450">IF($C49&gt;=$AH$7,(IF(BG$12&lt;=$AH$7,ROUNDUP($BB49+(BF$12*(($F49+$F50)/$AH$7)),0),"")),(IF(BG$12&lt;=$C49,BG$12,"")))</f>
        <v>16</v>
      </c>
      <c r="BH49" s="231">
        <f t="shared" ref="BH49" ca="1" si="451">IF($C49&gt;=$AH$7,(IF(BH$12&lt;=$AH$7,ROUNDUP($BB49+(BG$12*(($F49+$F50)/$AH$7)),0),"")),(IF(BH$12&lt;=$C49,BH$12,"")))</f>
        <v>20</v>
      </c>
    </row>
    <row r="50" spans="1:60" s="66" customFormat="1" x14ac:dyDescent="0.25">
      <c r="A50" s="101" t="s">
        <v>20</v>
      </c>
      <c r="B50" s="84" t="s">
        <v>128</v>
      </c>
      <c r="C50" s="103">
        <f>C49</f>
        <v>173</v>
      </c>
      <c r="D50" s="103">
        <f>D49</f>
        <v>20</v>
      </c>
      <c r="E50" s="104">
        <f>E49</f>
        <v>153</v>
      </c>
      <c r="F50" s="125">
        <f t="shared" si="21"/>
        <v>12</v>
      </c>
      <c r="G50" s="67">
        <f t="shared" ref="G50" si="452">IF(E50&gt;0,E50/F50,"")</f>
        <v>12.75</v>
      </c>
      <c r="H50" s="117">
        <f t="shared" ca="1" si="91"/>
        <v>8.5256003160240308</v>
      </c>
      <c r="I50" s="83"/>
      <c r="J50" s="95">
        <f t="shared" ca="1" si="92"/>
        <v>9</v>
      </c>
      <c r="K50" s="96">
        <f t="shared" ref="K50:AH50" ca="1" si="453">IF(K$12&lt;=$F50,ROUNDUP($H50+J$12*$G50,0),"")</f>
        <v>22</v>
      </c>
      <c r="L50" s="96">
        <f t="shared" ca="1" si="453"/>
        <v>35</v>
      </c>
      <c r="M50" s="96">
        <f t="shared" ca="1" si="453"/>
        <v>47</v>
      </c>
      <c r="N50" s="96">
        <f t="shared" ca="1" si="453"/>
        <v>60</v>
      </c>
      <c r="O50" s="96">
        <f t="shared" ca="1" si="453"/>
        <v>73</v>
      </c>
      <c r="P50" s="96">
        <f t="shared" ca="1" si="453"/>
        <v>86</v>
      </c>
      <c r="Q50" s="96">
        <f t="shared" ca="1" si="453"/>
        <v>98</v>
      </c>
      <c r="R50" s="96">
        <f t="shared" ca="1" si="453"/>
        <v>111</v>
      </c>
      <c r="S50" s="96">
        <f t="shared" ca="1" si="453"/>
        <v>124</v>
      </c>
      <c r="T50" s="96">
        <f t="shared" ca="1" si="453"/>
        <v>137</v>
      </c>
      <c r="U50" s="96">
        <f t="shared" ca="1" si="453"/>
        <v>149</v>
      </c>
      <c r="V50" s="96" t="str">
        <f t="shared" si="453"/>
        <v/>
      </c>
      <c r="W50" s="96" t="str">
        <f t="shared" si="453"/>
        <v/>
      </c>
      <c r="X50" s="96" t="str">
        <f t="shared" si="453"/>
        <v/>
      </c>
      <c r="Y50" s="96" t="str">
        <f t="shared" si="453"/>
        <v/>
      </c>
      <c r="Z50" s="96" t="str">
        <f t="shared" si="453"/>
        <v/>
      </c>
      <c r="AA50" s="96" t="str">
        <f t="shared" si="453"/>
        <v/>
      </c>
      <c r="AB50" s="96" t="str">
        <f t="shared" si="453"/>
        <v/>
      </c>
      <c r="AC50" s="96" t="str">
        <f t="shared" si="453"/>
        <v/>
      </c>
      <c r="AD50" s="96" t="str">
        <f t="shared" si="453"/>
        <v/>
      </c>
      <c r="AE50" s="96" t="str">
        <f t="shared" si="453"/>
        <v/>
      </c>
      <c r="AF50" s="96" t="str">
        <f t="shared" si="453"/>
        <v/>
      </c>
      <c r="AG50" s="96" t="str">
        <f t="shared" si="453"/>
        <v/>
      </c>
      <c r="AH50" s="97" t="str">
        <f t="shared" si="453"/>
        <v/>
      </c>
      <c r="AJ50" s="220"/>
      <c r="AL50" s="183"/>
      <c r="AM50" s="179"/>
      <c r="AN50" s="179"/>
      <c r="AO50" s="179"/>
      <c r="AP50" s="179"/>
      <c r="AQ50" s="179"/>
      <c r="AR50" s="179"/>
      <c r="AS50" s="179"/>
      <c r="AT50" s="179"/>
      <c r="AU50" s="179"/>
      <c r="AV50" s="179"/>
      <c r="AW50" s="179"/>
      <c r="AX50" s="179"/>
      <c r="AY50" s="179"/>
      <c r="AZ50" s="181"/>
      <c r="BB50" s="220"/>
      <c r="BD50" s="183"/>
      <c r="BE50" s="229"/>
      <c r="BF50" s="229"/>
      <c r="BG50" s="229"/>
      <c r="BH50" s="231"/>
    </row>
    <row r="51" spans="1:60" s="66" customFormat="1" x14ac:dyDescent="0.25">
      <c r="A51" s="101" t="s">
        <v>21</v>
      </c>
      <c r="B51" s="84" t="s">
        <v>102</v>
      </c>
      <c r="C51" s="85">
        <v>181</v>
      </c>
      <c r="D51" s="85">
        <v>7</v>
      </c>
      <c r="E51" s="104">
        <f>C51-D51</f>
        <v>174</v>
      </c>
      <c r="F51" s="125">
        <f t="shared" ref="F51" si="454">IF(D51&lt;=$K$6,D51,IF(E51&gt;=$D$6-$K$6,$K$6,IF($D$6&lt;=C51,$D$6-E51,C51-E51)))</f>
        <v>7</v>
      </c>
      <c r="G51" s="67">
        <f t="shared" ref="G51" si="455">IF(D51&gt;0,D51/F51,"")</f>
        <v>1</v>
      </c>
      <c r="H51" s="117">
        <f t="shared" ca="1" si="91"/>
        <v>0.44391538741537173</v>
      </c>
      <c r="I51" s="83"/>
      <c r="J51" s="95">
        <f t="shared" ca="1" si="92"/>
        <v>1</v>
      </c>
      <c r="K51" s="96">
        <f t="shared" ref="K51:AH51" ca="1" si="456">IF(K$12&lt;=$F51,ROUNDUP($H51+J$12*$G51,0),"")</f>
        <v>2</v>
      </c>
      <c r="L51" s="96">
        <f t="shared" ca="1" si="456"/>
        <v>3</v>
      </c>
      <c r="M51" s="96">
        <f t="shared" ca="1" si="456"/>
        <v>4</v>
      </c>
      <c r="N51" s="96">
        <f t="shared" ca="1" si="456"/>
        <v>5</v>
      </c>
      <c r="O51" s="96">
        <f t="shared" ca="1" si="456"/>
        <v>6</v>
      </c>
      <c r="P51" s="96">
        <f t="shared" ca="1" si="456"/>
        <v>7</v>
      </c>
      <c r="Q51" s="96" t="str">
        <f t="shared" si="456"/>
        <v/>
      </c>
      <c r="R51" s="96" t="str">
        <f t="shared" si="456"/>
        <v/>
      </c>
      <c r="S51" s="96" t="str">
        <f t="shared" si="456"/>
        <v/>
      </c>
      <c r="T51" s="96" t="str">
        <f t="shared" si="456"/>
        <v/>
      </c>
      <c r="U51" s="96" t="str">
        <f t="shared" si="456"/>
        <v/>
      </c>
      <c r="V51" s="96" t="str">
        <f t="shared" si="456"/>
        <v/>
      </c>
      <c r="W51" s="96" t="str">
        <f t="shared" si="456"/>
        <v/>
      </c>
      <c r="X51" s="96" t="str">
        <f t="shared" si="456"/>
        <v/>
      </c>
      <c r="Y51" s="96" t="str">
        <f t="shared" si="456"/>
        <v/>
      </c>
      <c r="Z51" s="96" t="str">
        <f t="shared" si="456"/>
        <v/>
      </c>
      <c r="AA51" s="96" t="str">
        <f t="shared" si="456"/>
        <v/>
      </c>
      <c r="AB51" s="96" t="str">
        <f t="shared" si="456"/>
        <v/>
      </c>
      <c r="AC51" s="96" t="str">
        <f t="shared" si="456"/>
        <v/>
      </c>
      <c r="AD51" s="96" t="str">
        <f t="shared" si="456"/>
        <v/>
      </c>
      <c r="AE51" s="96" t="str">
        <f t="shared" si="456"/>
        <v/>
      </c>
      <c r="AF51" s="96" t="str">
        <f t="shared" si="456"/>
        <v/>
      </c>
      <c r="AG51" s="96" t="str">
        <f t="shared" si="456"/>
        <v/>
      </c>
      <c r="AH51" s="97" t="str">
        <f t="shared" si="456"/>
        <v/>
      </c>
      <c r="AJ51" s="220">
        <f t="shared" ca="1" si="27"/>
        <v>1.5193375191039553</v>
      </c>
      <c r="AL51" s="183">
        <f t="shared" ca="1" si="5"/>
        <v>2</v>
      </c>
      <c r="AM51" s="179">
        <f t="shared" ref="AM51" ca="1" si="457">IF((IF(AM$12&lt;=($AH$6*$D$6),ROUNDUP($AJ51+(AL$12*$AO$6),0),""))&lt;=($F51+$F52),(IF(AM$12&lt;=($AH$6*$D$6),ROUNDUP($AJ51+(AL$12*$AO$6),0),"")),"")</f>
        <v>4</v>
      </c>
      <c r="AN51" s="179">
        <f t="shared" ref="AN51" ca="1" si="458">IF((IF(AN$12&lt;=($AH$6*$D$6),ROUNDUP($AJ51+(AM$12*$AO$6),0),""))&lt;=($F51+$F52),(IF(AN$12&lt;=($AH$6*$D$6),ROUNDUP($AJ51+(AM$12*$AO$6),0),"")),"")</f>
        <v>6</v>
      </c>
      <c r="AO51" s="179">
        <f t="shared" ref="AO51" ca="1" si="459">IF((IF(AO$12&lt;=($AH$6*$D$6),ROUNDUP($AJ51+(AN$12*$AO$6),0),""))&lt;=($F51+$F52),(IF(AO$12&lt;=($AH$6*$D$6),ROUNDUP($AJ51+(AN$12*$AO$6),0),"")),"")</f>
        <v>8</v>
      </c>
      <c r="AP51" s="179">
        <f t="shared" ref="AP51" ca="1" si="460">IF((IF(AP$12&lt;=($AH$6*$D$6),ROUNDUP($AJ51+(AO$12*$AO$6),0),""))&lt;=($F51+$F52),(IF(AP$12&lt;=($AH$6*$D$6),ROUNDUP($AJ51+(AO$12*$AO$6),0),"")),"")</f>
        <v>10</v>
      </c>
      <c r="AQ51" s="179">
        <f t="shared" ref="AQ51" ca="1" si="461">IF((IF(AQ$12&lt;=($AH$6*$D$6),ROUNDUP($AJ51+(AP$12*$AO$6),0),""))&lt;=($F51+$F52),(IF(AQ$12&lt;=($AH$6*$D$6),ROUNDUP($AJ51+(AP$12*$AO$6),0),"")),"")</f>
        <v>12</v>
      </c>
      <c r="AR51" s="179">
        <f t="shared" ref="AR51" ca="1" si="462">IF((IF(AR$12&lt;=($AH$6*$D$6),ROUNDUP($AJ51+(AQ$12*$AO$6),0),""))&lt;=($F51+$F52),(IF(AR$12&lt;=($AH$6*$D$6),ROUNDUP($AJ51+(AQ$12*$AO$6),0),"")),"")</f>
        <v>14</v>
      </c>
      <c r="AS51" s="179">
        <f t="shared" ref="AS51" ca="1" si="463">IF((IF(AS$12&lt;=($AH$6*$D$6),ROUNDUP($AJ51+(AR$12*$AO$6),0),""))&lt;=($F51+$F52),(IF(AS$12&lt;=($AH$6*$D$6),ROUNDUP($AJ51+(AR$12*$AO$6),0),"")),"")</f>
        <v>16</v>
      </c>
      <c r="AT51" s="179">
        <f t="shared" ref="AT51" ca="1" si="464">IF((IF(AT$12&lt;=($AH$6*$D$6),ROUNDUP($AJ51+(AS$12*$AO$6),0),""))&lt;=($F51+$F52),(IF(AT$12&lt;=($AH$6*$D$6),ROUNDUP($AJ51+(AS$12*$AO$6),0),"")),"")</f>
        <v>18</v>
      </c>
      <c r="AU51" s="179">
        <f t="shared" ref="AU51" ca="1" si="465">IF((IF(AU$12&lt;=($AH$6*$D$6),ROUNDUP($AJ51+(AT$12*$AO$6),0),""))&lt;=($F51+$F52),(IF(AU$12&lt;=($AH$6*$D$6),ROUNDUP($AJ51+(AT$12*$AO$6),0),"")),"")</f>
        <v>20</v>
      </c>
      <c r="AV51" s="179" t="str">
        <f t="shared" ref="AV51" si="466">IF((IF(AV$12&lt;=($AH$6*$D$6),ROUNDUP($AJ51+(AU$12*$AO$6),0),""))&lt;=($F51+$F52),(IF(AV$12&lt;=($AH$6*$D$6),ROUNDUP($AJ51+(AU$12*$AO$6),0),"")),"")</f>
        <v/>
      </c>
      <c r="AW51" s="179" t="str">
        <f t="shared" ref="AW51" si="467">IF((IF(AW$12&lt;=($AH$6*$D$6),ROUNDUP($AJ51+(AV$12*$AO$6),0),""))&lt;=($F51+$F52),(IF(AW$12&lt;=($AH$6*$D$6),ROUNDUP($AJ51+(AV$12*$AO$6),0),"")),"")</f>
        <v/>
      </c>
      <c r="AX51" s="179" t="str">
        <f t="shared" ref="AX51" si="468">IF((IF(AX$12&lt;=($AH$6*$D$6),ROUNDUP($AJ51+(AW$12*$AO$6),0),""))&lt;=($F51+$F52),(IF(AX$12&lt;=($AH$6*$D$6),ROUNDUP($AJ51+(AW$12*$AO$6),0),"")),"")</f>
        <v/>
      </c>
      <c r="AY51" s="179" t="str">
        <f t="shared" ref="AY51" si="469">IF((IF(AY$12&lt;=($AH$6*$D$6),ROUNDUP($AJ51+(AX$12*$AO$6),0),""))&lt;=($F51+$F52),(IF(AY$12&lt;=($AH$6*$D$6),ROUNDUP($AJ51+(AX$12*$AO$6),0),"")),"")</f>
        <v/>
      </c>
      <c r="AZ51" s="181" t="str">
        <f t="shared" ref="AZ51" si="470">IF((IF(AZ$12&lt;=($AH$6*$D$6),ROUNDUP($AJ51+(AY$12*$AO$6),0),""))&lt;=($F51+$F52),(IF(AZ$12&lt;=($AH$6*$D$6),ROUNDUP($AJ51+(AY$12*$AO$6),0),"")),"")</f>
        <v/>
      </c>
      <c r="BB51" s="220">
        <f t="shared" ref="BB51" ca="1" si="471">IF(C51&gt;=$D$6,RAND()*$AO$7,RAND()*C51/$AH$7)</f>
        <v>3.0850285944291689</v>
      </c>
      <c r="BD51" s="183">
        <f t="shared" ca="1" si="86"/>
        <v>4</v>
      </c>
      <c r="BE51" s="229">
        <f t="shared" ref="BE51" ca="1" si="472">IF($C51&gt;=$AH$7,(IF(BE$12&lt;=$AH$7,ROUNDUP($BB51+(BD$12*(($F51+$F52)/$AH$7)),0),"")),(IF(BE$12&lt;=$C51,BE$12,"")))</f>
        <v>8</v>
      </c>
      <c r="BF51" s="229">
        <f t="shared" ref="BF51" ca="1" si="473">IF($C51&gt;=$AH$7,(IF(BF$12&lt;=$AH$7,ROUNDUP($BB51+(BE$12*(($F51+$F52)/$AH$7)),0),"")),(IF(BF$12&lt;=$C51,BF$12,"")))</f>
        <v>12</v>
      </c>
      <c r="BG51" s="229">
        <f t="shared" ref="BG51" ca="1" si="474">IF($C51&gt;=$AH$7,(IF(BG$12&lt;=$AH$7,ROUNDUP($BB51+(BF$12*(($F51+$F52)/$AH$7)),0),"")),(IF(BG$12&lt;=$C51,BG$12,"")))</f>
        <v>16</v>
      </c>
      <c r="BH51" s="231">
        <f t="shared" ref="BH51" ca="1" si="475">IF($C51&gt;=$AH$7,(IF(BH$12&lt;=$AH$7,ROUNDUP($BB51+(BG$12*(($F51+$F52)/$AH$7)),0),"")),(IF(BH$12&lt;=$C51,BH$12,"")))</f>
        <v>20</v>
      </c>
    </row>
    <row r="52" spans="1:60" s="66" customFormat="1" x14ac:dyDescent="0.25">
      <c r="A52" s="101" t="s">
        <v>21</v>
      </c>
      <c r="B52" s="84" t="s">
        <v>128</v>
      </c>
      <c r="C52" s="103">
        <f>C51</f>
        <v>181</v>
      </c>
      <c r="D52" s="103">
        <f>D51</f>
        <v>7</v>
      </c>
      <c r="E52" s="104">
        <f>E51</f>
        <v>174</v>
      </c>
      <c r="F52" s="125">
        <f t="shared" si="21"/>
        <v>13</v>
      </c>
      <c r="G52" s="67">
        <f t="shared" ref="G52" si="476">IF(E52&gt;0,E52/F52,"")</f>
        <v>13.384615384615385</v>
      </c>
      <c r="H52" s="117">
        <f t="shared" ca="1" si="91"/>
        <v>7.6214799997736931</v>
      </c>
      <c r="I52" s="83"/>
      <c r="J52" s="95">
        <f t="shared" ca="1" si="92"/>
        <v>8</v>
      </c>
      <c r="K52" s="96">
        <f t="shared" ref="K52:AH52" ca="1" si="477">IF(K$12&lt;=$F52,ROUNDUP($H52+J$12*$G52,0),"")</f>
        <v>22</v>
      </c>
      <c r="L52" s="96">
        <f t="shared" ca="1" si="477"/>
        <v>35</v>
      </c>
      <c r="M52" s="96">
        <f t="shared" ca="1" si="477"/>
        <v>48</v>
      </c>
      <c r="N52" s="96">
        <f t="shared" ca="1" si="477"/>
        <v>62</v>
      </c>
      <c r="O52" s="96">
        <f t="shared" ca="1" si="477"/>
        <v>75</v>
      </c>
      <c r="P52" s="96">
        <f t="shared" ca="1" si="477"/>
        <v>88</v>
      </c>
      <c r="Q52" s="96">
        <f t="shared" ca="1" si="477"/>
        <v>102</v>
      </c>
      <c r="R52" s="96">
        <f t="shared" ca="1" si="477"/>
        <v>115</v>
      </c>
      <c r="S52" s="96">
        <f t="shared" ca="1" si="477"/>
        <v>129</v>
      </c>
      <c r="T52" s="96">
        <f t="shared" ca="1" si="477"/>
        <v>142</v>
      </c>
      <c r="U52" s="96">
        <f t="shared" ca="1" si="477"/>
        <v>155</v>
      </c>
      <c r="V52" s="96">
        <f t="shared" ca="1" si="477"/>
        <v>169</v>
      </c>
      <c r="W52" s="96" t="str">
        <f t="shared" si="477"/>
        <v/>
      </c>
      <c r="X52" s="96" t="str">
        <f t="shared" si="477"/>
        <v/>
      </c>
      <c r="Y52" s="96" t="str">
        <f t="shared" si="477"/>
        <v/>
      </c>
      <c r="Z52" s="96" t="str">
        <f t="shared" si="477"/>
        <v/>
      </c>
      <c r="AA52" s="96" t="str">
        <f t="shared" si="477"/>
        <v/>
      </c>
      <c r="AB52" s="96" t="str">
        <f t="shared" si="477"/>
        <v/>
      </c>
      <c r="AC52" s="96" t="str">
        <f t="shared" si="477"/>
        <v/>
      </c>
      <c r="AD52" s="96" t="str">
        <f t="shared" si="477"/>
        <v/>
      </c>
      <c r="AE52" s="96" t="str">
        <f t="shared" si="477"/>
        <v/>
      </c>
      <c r="AF52" s="96" t="str">
        <f t="shared" si="477"/>
        <v/>
      </c>
      <c r="AG52" s="96" t="str">
        <f t="shared" si="477"/>
        <v/>
      </c>
      <c r="AH52" s="97" t="str">
        <f t="shared" si="477"/>
        <v/>
      </c>
      <c r="AJ52" s="220"/>
      <c r="AL52" s="183"/>
      <c r="AM52" s="179"/>
      <c r="AN52" s="179"/>
      <c r="AO52" s="179"/>
      <c r="AP52" s="179"/>
      <c r="AQ52" s="179"/>
      <c r="AR52" s="179"/>
      <c r="AS52" s="179"/>
      <c r="AT52" s="179"/>
      <c r="AU52" s="179"/>
      <c r="AV52" s="179"/>
      <c r="AW52" s="179"/>
      <c r="AX52" s="179"/>
      <c r="AY52" s="179"/>
      <c r="AZ52" s="181"/>
      <c r="BB52" s="220"/>
      <c r="BD52" s="183"/>
      <c r="BE52" s="229"/>
      <c r="BF52" s="229"/>
      <c r="BG52" s="229"/>
      <c r="BH52" s="231"/>
    </row>
    <row r="53" spans="1:60" s="66" customFormat="1" x14ac:dyDescent="0.25">
      <c r="A53" s="101" t="s">
        <v>22</v>
      </c>
      <c r="B53" s="84" t="s">
        <v>102</v>
      </c>
      <c r="C53" s="85">
        <v>151</v>
      </c>
      <c r="D53" s="85">
        <v>12</v>
      </c>
      <c r="E53" s="104">
        <f>C53-D53</f>
        <v>139</v>
      </c>
      <c r="F53" s="125">
        <f t="shared" ref="F53" si="478">IF(D53&lt;=$K$6,D53,IF(E53&gt;=$D$6-$K$6,$K$6,IF($D$6&lt;=C53,$D$6-E53,C53-E53)))</f>
        <v>8</v>
      </c>
      <c r="G53" s="67">
        <f t="shared" ref="G53" si="479">IF(D53&gt;0,D53/F53,"")</f>
        <v>1.5</v>
      </c>
      <c r="H53" s="117">
        <f t="shared" ca="1" si="91"/>
        <v>1.3444597613348837</v>
      </c>
      <c r="I53" s="83"/>
      <c r="J53" s="95">
        <f t="shared" ca="1" si="92"/>
        <v>2</v>
      </c>
      <c r="K53" s="96">
        <f t="shared" ref="K53:AH53" ca="1" si="480">IF(K$12&lt;=$F53,ROUNDUP($H53+J$12*$G53,0),"")</f>
        <v>3</v>
      </c>
      <c r="L53" s="96">
        <f t="shared" ca="1" si="480"/>
        <v>5</v>
      </c>
      <c r="M53" s="96">
        <f t="shared" ca="1" si="480"/>
        <v>6</v>
      </c>
      <c r="N53" s="96">
        <f t="shared" ca="1" si="480"/>
        <v>8</v>
      </c>
      <c r="O53" s="96">
        <f t="shared" ca="1" si="480"/>
        <v>9</v>
      </c>
      <c r="P53" s="96">
        <f t="shared" ca="1" si="480"/>
        <v>11</v>
      </c>
      <c r="Q53" s="96">
        <f t="shared" ca="1" si="480"/>
        <v>12</v>
      </c>
      <c r="R53" s="96" t="str">
        <f t="shared" si="480"/>
        <v/>
      </c>
      <c r="S53" s="96" t="str">
        <f t="shared" si="480"/>
        <v/>
      </c>
      <c r="T53" s="96" t="str">
        <f t="shared" si="480"/>
        <v/>
      </c>
      <c r="U53" s="96" t="str">
        <f t="shared" si="480"/>
        <v/>
      </c>
      <c r="V53" s="96" t="str">
        <f t="shared" si="480"/>
        <v/>
      </c>
      <c r="W53" s="96" t="str">
        <f t="shared" si="480"/>
        <v/>
      </c>
      <c r="X53" s="96" t="str">
        <f t="shared" si="480"/>
        <v/>
      </c>
      <c r="Y53" s="96" t="str">
        <f t="shared" si="480"/>
        <v/>
      </c>
      <c r="Z53" s="96" t="str">
        <f t="shared" si="480"/>
        <v/>
      </c>
      <c r="AA53" s="96" t="str">
        <f t="shared" si="480"/>
        <v/>
      </c>
      <c r="AB53" s="96" t="str">
        <f t="shared" si="480"/>
        <v/>
      </c>
      <c r="AC53" s="96" t="str">
        <f t="shared" si="480"/>
        <v/>
      </c>
      <c r="AD53" s="96" t="str">
        <f t="shared" si="480"/>
        <v/>
      </c>
      <c r="AE53" s="96" t="str">
        <f t="shared" si="480"/>
        <v/>
      </c>
      <c r="AF53" s="96" t="str">
        <f t="shared" si="480"/>
        <v/>
      </c>
      <c r="AG53" s="96" t="str">
        <f t="shared" si="480"/>
        <v/>
      </c>
      <c r="AH53" s="97" t="str">
        <f t="shared" si="480"/>
        <v/>
      </c>
      <c r="AJ53" s="220">
        <f t="shared" ca="1" si="27"/>
        <v>0.80457890139334354</v>
      </c>
      <c r="AL53" s="183">
        <f t="shared" ca="1" si="5"/>
        <v>1</v>
      </c>
      <c r="AM53" s="179">
        <f t="shared" ref="AM53" ca="1" si="481">IF((IF(AM$12&lt;=($AH$6*$D$6),ROUNDUP($AJ53+(AL$12*$AO$6),0),""))&lt;=($F53+$F54),(IF(AM$12&lt;=($AH$6*$D$6),ROUNDUP($AJ53+(AL$12*$AO$6),0),"")),"")</f>
        <v>3</v>
      </c>
      <c r="AN53" s="179">
        <f t="shared" ref="AN53" ca="1" si="482">IF((IF(AN$12&lt;=($AH$6*$D$6),ROUNDUP($AJ53+(AM$12*$AO$6),0),""))&lt;=($F53+$F54),(IF(AN$12&lt;=($AH$6*$D$6),ROUNDUP($AJ53+(AM$12*$AO$6),0),"")),"")</f>
        <v>5</v>
      </c>
      <c r="AO53" s="179">
        <f t="shared" ref="AO53" ca="1" si="483">IF((IF(AO$12&lt;=($AH$6*$D$6),ROUNDUP($AJ53+(AN$12*$AO$6),0),""))&lt;=($F53+$F54),(IF(AO$12&lt;=($AH$6*$D$6),ROUNDUP($AJ53+(AN$12*$AO$6),0),"")),"")</f>
        <v>7</v>
      </c>
      <c r="AP53" s="179">
        <f t="shared" ref="AP53" ca="1" si="484">IF((IF(AP$12&lt;=($AH$6*$D$6),ROUNDUP($AJ53+(AO$12*$AO$6),0),""))&lt;=($F53+$F54),(IF(AP$12&lt;=($AH$6*$D$6),ROUNDUP($AJ53+(AO$12*$AO$6),0),"")),"")</f>
        <v>9</v>
      </c>
      <c r="AQ53" s="179">
        <f t="shared" ref="AQ53" ca="1" si="485">IF((IF(AQ$12&lt;=($AH$6*$D$6),ROUNDUP($AJ53+(AP$12*$AO$6),0),""))&lt;=($F53+$F54),(IF(AQ$12&lt;=($AH$6*$D$6),ROUNDUP($AJ53+(AP$12*$AO$6),0),"")),"")</f>
        <v>11</v>
      </c>
      <c r="AR53" s="179">
        <f t="shared" ref="AR53" ca="1" si="486">IF((IF(AR$12&lt;=($AH$6*$D$6),ROUNDUP($AJ53+(AQ$12*$AO$6),0),""))&lt;=($F53+$F54),(IF(AR$12&lt;=($AH$6*$D$6),ROUNDUP($AJ53+(AQ$12*$AO$6),0),"")),"")</f>
        <v>13</v>
      </c>
      <c r="AS53" s="179">
        <f t="shared" ref="AS53" ca="1" si="487">IF((IF(AS$12&lt;=($AH$6*$D$6),ROUNDUP($AJ53+(AR$12*$AO$6),0),""))&lt;=($F53+$F54),(IF(AS$12&lt;=($AH$6*$D$6),ROUNDUP($AJ53+(AR$12*$AO$6),0),"")),"")</f>
        <v>15</v>
      </c>
      <c r="AT53" s="179">
        <f t="shared" ref="AT53" ca="1" si="488">IF((IF(AT$12&lt;=($AH$6*$D$6),ROUNDUP($AJ53+(AS$12*$AO$6),0),""))&lt;=($F53+$F54),(IF(AT$12&lt;=($AH$6*$D$6),ROUNDUP($AJ53+(AS$12*$AO$6),0),"")),"")</f>
        <v>17</v>
      </c>
      <c r="AU53" s="179">
        <f t="shared" ref="AU53" ca="1" si="489">IF((IF(AU$12&lt;=($AH$6*$D$6),ROUNDUP($AJ53+(AT$12*$AO$6),0),""))&lt;=($F53+$F54),(IF(AU$12&lt;=($AH$6*$D$6),ROUNDUP($AJ53+(AT$12*$AO$6),0),"")),"")</f>
        <v>19</v>
      </c>
      <c r="AV53" s="179" t="str">
        <f t="shared" ref="AV53" si="490">IF((IF(AV$12&lt;=($AH$6*$D$6),ROUNDUP($AJ53+(AU$12*$AO$6),0),""))&lt;=($F53+$F54),(IF(AV$12&lt;=($AH$6*$D$6),ROUNDUP($AJ53+(AU$12*$AO$6),0),"")),"")</f>
        <v/>
      </c>
      <c r="AW53" s="179" t="str">
        <f t="shared" ref="AW53" si="491">IF((IF(AW$12&lt;=($AH$6*$D$6),ROUNDUP($AJ53+(AV$12*$AO$6),0),""))&lt;=($F53+$F54),(IF(AW$12&lt;=($AH$6*$D$6),ROUNDUP($AJ53+(AV$12*$AO$6),0),"")),"")</f>
        <v/>
      </c>
      <c r="AX53" s="179" t="str">
        <f t="shared" ref="AX53" si="492">IF((IF(AX$12&lt;=($AH$6*$D$6),ROUNDUP($AJ53+(AW$12*$AO$6),0),""))&lt;=($F53+$F54),(IF(AX$12&lt;=($AH$6*$D$6),ROUNDUP($AJ53+(AW$12*$AO$6),0),"")),"")</f>
        <v/>
      </c>
      <c r="AY53" s="179" t="str">
        <f t="shared" ref="AY53" si="493">IF((IF(AY$12&lt;=($AH$6*$D$6),ROUNDUP($AJ53+(AX$12*$AO$6),0),""))&lt;=($F53+$F54),(IF(AY$12&lt;=($AH$6*$D$6),ROUNDUP($AJ53+(AX$12*$AO$6),0),"")),"")</f>
        <v/>
      </c>
      <c r="AZ53" s="181" t="str">
        <f t="shared" ref="AZ53" si="494">IF((IF(AZ$12&lt;=($AH$6*$D$6),ROUNDUP($AJ53+(AY$12*$AO$6),0),""))&lt;=($F53+$F54),(IF(AZ$12&lt;=($AH$6*$D$6),ROUNDUP($AJ53+(AY$12*$AO$6),0),"")),"")</f>
        <v/>
      </c>
      <c r="BB53" s="220">
        <f t="shared" ref="BB53" ca="1" si="495">IF(C53&gt;=$D$6,RAND()*$AO$7,RAND()*C53/$AH$7)</f>
        <v>1.9682590577867818</v>
      </c>
      <c r="BD53" s="183">
        <f t="shared" ca="1" si="86"/>
        <v>2</v>
      </c>
      <c r="BE53" s="229">
        <f t="shared" ref="BE53" ca="1" si="496">IF($C53&gt;=$AH$7,(IF(BE$12&lt;=$AH$7,ROUNDUP($BB53+(BD$12*(($F53+$F54)/$AH$7)),0),"")),(IF(BE$12&lt;=$C53,BE$12,"")))</f>
        <v>6</v>
      </c>
      <c r="BF53" s="229">
        <f t="shared" ref="BF53" ca="1" si="497">IF($C53&gt;=$AH$7,(IF(BF$12&lt;=$AH$7,ROUNDUP($BB53+(BE$12*(($F53+$F54)/$AH$7)),0),"")),(IF(BF$12&lt;=$C53,BF$12,"")))</f>
        <v>10</v>
      </c>
      <c r="BG53" s="229">
        <f t="shared" ref="BG53" ca="1" si="498">IF($C53&gt;=$AH$7,(IF(BG$12&lt;=$AH$7,ROUNDUP($BB53+(BF$12*(($F53+$F54)/$AH$7)),0),"")),(IF(BG$12&lt;=$C53,BG$12,"")))</f>
        <v>14</v>
      </c>
      <c r="BH53" s="231">
        <f t="shared" ref="BH53" ca="1" si="499">IF($C53&gt;=$AH$7,(IF(BH$12&lt;=$AH$7,ROUNDUP($BB53+(BG$12*(($F53+$F54)/$AH$7)),0),"")),(IF(BH$12&lt;=$C53,BH$12,"")))</f>
        <v>18</v>
      </c>
    </row>
    <row r="54" spans="1:60" s="66" customFormat="1" x14ac:dyDescent="0.25">
      <c r="A54" s="101" t="s">
        <v>22</v>
      </c>
      <c r="B54" s="84" t="s">
        <v>128</v>
      </c>
      <c r="C54" s="103">
        <f>C53</f>
        <v>151</v>
      </c>
      <c r="D54" s="103">
        <f>D53</f>
        <v>12</v>
      </c>
      <c r="E54" s="104">
        <f>E53</f>
        <v>139</v>
      </c>
      <c r="F54" s="125">
        <f t="shared" si="21"/>
        <v>12</v>
      </c>
      <c r="G54" s="67">
        <f t="shared" ref="G54" si="500">IF(E54&gt;0,E54/F54,"")</f>
        <v>11.583333333333334</v>
      </c>
      <c r="H54" s="117">
        <f t="shared" ca="1" si="91"/>
        <v>9.5131447280922821</v>
      </c>
      <c r="I54" s="83"/>
      <c r="J54" s="95">
        <f t="shared" ca="1" si="92"/>
        <v>10</v>
      </c>
      <c r="K54" s="96">
        <f t="shared" ref="K54:AH54" ca="1" si="501">IF(K$12&lt;=$F54,ROUNDUP($H54+J$12*$G54,0),"")</f>
        <v>22</v>
      </c>
      <c r="L54" s="96">
        <f t="shared" ca="1" si="501"/>
        <v>33</v>
      </c>
      <c r="M54" s="96">
        <f t="shared" ca="1" si="501"/>
        <v>45</v>
      </c>
      <c r="N54" s="96">
        <f t="shared" ca="1" si="501"/>
        <v>56</v>
      </c>
      <c r="O54" s="96">
        <f t="shared" ca="1" si="501"/>
        <v>68</v>
      </c>
      <c r="P54" s="96">
        <f t="shared" ca="1" si="501"/>
        <v>80</v>
      </c>
      <c r="Q54" s="96">
        <f t="shared" ca="1" si="501"/>
        <v>91</v>
      </c>
      <c r="R54" s="96">
        <f t="shared" ca="1" si="501"/>
        <v>103</v>
      </c>
      <c r="S54" s="96">
        <f t="shared" ca="1" si="501"/>
        <v>114</v>
      </c>
      <c r="T54" s="96">
        <f t="shared" ca="1" si="501"/>
        <v>126</v>
      </c>
      <c r="U54" s="96">
        <f t="shared" ca="1" si="501"/>
        <v>137</v>
      </c>
      <c r="V54" s="96" t="str">
        <f t="shared" si="501"/>
        <v/>
      </c>
      <c r="W54" s="96" t="str">
        <f t="shared" si="501"/>
        <v/>
      </c>
      <c r="X54" s="96" t="str">
        <f t="shared" si="501"/>
        <v/>
      </c>
      <c r="Y54" s="96" t="str">
        <f t="shared" si="501"/>
        <v/>
      </c>
      <c r="Z54" s="96" t="str">
        <f t="shared" si="501"/>
        <v/>
      </c>
      <c r="AA54" s="96" t="str">
        <f t="shared" si="501"/>
        <v/>
      </c>
      <c r="AB54" s="96" t="str">
        <f t="shared" si="501"/>
        <v/>
      </c>
      <c r="AC54" s="96" t="str">
        <f t="shared" si="501"/>
        <v/>
      </c>
      <c r="AD54" s="96" t="str">
        <f t="shared" si="501"/>
        <v/>
      </c>
      <c r="AE54" s="96" t="str">
        <f t="shared" si="501"/>
        <v/>
      </c>
      <c r="AF54" s="96" t="str">
        <f t="shared" si="501"/>
        <v/>
      </c>
      <c r="AG54" s="96" t="str">
        <f t="shared" si="501"/>
        <v/>
      </c>
      <c r="AH54" s="97" t="str">
        <f t="shared" si="501"/>
        <v/>
      </c>
      <c r="AJ54" s="220"/>
      <c r="AL54" s="183"/>
      <c r="AM54" s="179"/>
      <c r="AN54" s="179"/>
      <c r="AO54" s="179"/>
      <c r="AP54" s="179"/>
      <c r="AQ54" s="179"/>
      <c r="AR54" s="179"/>
      <c r="AS54" s="179"/>
      <c r="AT54" s="179"/>
      <c r="AU54" s="179"/>
      <c r="AV54" s="179"/>
      <c r="AW54" s="179"/>
      <c r="AX54" s="179"/>
      <c r="AY54" s="179"/>
      <c r="AZ54" s="181"/>
      <c r="BB54" s="220"/>
      <c r="BD54" s="183"/>
      <c r="BE54" s="229"/>
      <c r="BF54" s="229"/>
      <c r="BG54" s="229"/>
      <c r="BH54" s="231"/>
    </row>
    <row r="55" spans="1:60" s="66" customFormat="1" x14ac:dyDescent="0.25">
      <c r="A55" s="101" t="s">
        <v>23</v>
      </c>
      <c r="B55" s="84" t="s">
        <v>102</v>
      </c>
      <c r="C55" s="85">
        <v>112</v>
      </c>
      <c r="D55" s="85">
        <v>14</v>
      </c>
      <c r="E55" s="104">
        <f>C55-D55</f>
        <v>98</v>
      </c>
      <c r="F55" s="125">
        <f t="shared" ref="F55" si="502">IF(D55&lt;=$K$6,D55,IF(E55&gt;=$D$6-$K$6,$K$6,IF($D$6&lt;=C55,$D$6-E55,C55-E55)))</f>
        <v>8</v>
      </c>
      <c r="G55" s="67">
        <f t="shared" ref="G55" si="503">IF(D55&gt;0,D55/F55,"")</f>
        <v>1.75</v>
      </c>
      <c r="H55" s="117">
        <f t="shared" ca="1" si="91"/>
        <v>1.3950200242617954</v>
      </c>
      <c r="I55" s="83"/>
      <c r="J55" s="95">
        <f t="shared" ca="1" si="92"/>
        <v>2</v>
      </c>
      <c r="K55" s="96">
        <f t="shared" ref="K55:AH55" ca="1" si="504">IF(K$12&lt;=$F55,ROUNDUP($H55+J$12*$G55,0),"")</f>
        <v>4</v>
      </c>
      <c r="L55" s="96">
        <f t="shared" ca="1" si="504"/>
        <v>5</v>
      </c>
      <c r="M55" s="96">
        <f t="shared" ca="1" si="504"/>
        <v>7</v>
      </c>
      <c r="N55" s="96">
        <f t="shared" ca="1" si="504"/>
        <v>9</v>
      </c>
      <c r="O55" s="96">
        <f t="shared" ca="1" si="504"/>
        <v>11</v>
      </c>
      <c r="P55" s="96">
        <f t="shared" ca="1" si="504"/>
        <v>12</v>
      </c>
      <c r="Q55" s="96">
        <f t="shared" ca="1" si="504"/>
        <v>14</v>
      </c>
      <c r="R55" s="96" t="str">
        <f t="shared" si="504"/>
        <v/>
      </c>
      <c r="S55" s="96" t="str">
        <f t="shared" si="504"/>
        <v/>
      </c>
      <c r="T55" s="96" t="str">
        <f t="shared" si="504"/>
        <v/>
      </c>
      <c r="U55" s="96" t="str">
        <f t="shared" si="504"/>
        <v/>
      </c>
      <c r="V55" s="96" t="str">
        <f t="shared" si="504"/>
        <v/>
      </c>
      <c r="W55" s="96" t="str">
        <f t="shared" si="504"/>
        <v/>
      </c>
      <c r="X55" s="96" t="str">
        <f t="shared" si="504"/>
        <v/>
      </c>
      <c r="Y55" s="96" t="str">
        <f t="shared" si="504"/>
        <v/>
      </c>
      <c r="Z55" s="96" t="str">
        <f t="shared" si="504"/>
        <v/>
      </c>
      <c r="AA55" s="96" t="str">
        <f t="shared" si="504"/>
        <v/>
      </c>
      <c r="AB55" s="96" t="str">
        <f t="shared" si="504"/>
        <v/>
      </c>
      <c r="AC55" s="96" t="str">
        <f t="shared" si="504"/>
        <v/>
      </c>
      <c r="AD55" s="96" t="str">
        <f t="shared" si="504"/>
        <v/>
      </c>
      <c r="AE55" s="96" t="str">
        <f t="shared" si="504"/>
        <v/>
      </c>
      <c r="AF55" s="96" t="str">
        <f t="shared" si="504"/>
        <v/>
      </c>
      <c r="AG55" s="96" t="str">
        <f t="shared" si="504"/>
        <v/>
      </c>
      <c r="AH55" s="97" t="str">
        <f t="shared" si="504"/>
        <v/>
      </c>
      <c r="AJ55" s="220">
        <f t="shared" ca="1" si="27"/>
        <v>1.9599276159614016</v>
      </c>
      <c r="AL55" s="183">
        <f t="shared" ca="1" si="5"/>
        <v>2</v>
      </c>
      <c r="AM55" s="179">
        <f t="shared" ref="AM55" ca="1" si="505">IF((IF(AM$12&lt;=($AH$6*$D$6),ROUNDUP($AJ55+(AL$12*$AO$6),0),""))&lt;=($F55+$F56),(IF(AM$12&lt;=($AH$6*$D$6),ROUNDUP($AJ55+(AL$12*$AO$6),0),"")),"")</f>
        <v>4</v>
      </c>
      <c r="AN55" s="179">
        <f t="shared" ref="AN55" ca="1" si="506">IF((IF(AN$12&lt;=($AH$6*$D$6),ROUNDUP($AJ55+(AM$12*$AO$6),0),""))&lt;=($F55+$F56),(IF(AN$12&lt;=($AH$6*$D$6),ROUNDUP($AJ55+(AM$12*$AO$6),0),"")),"")</f>
        <v>6</v>
      </c>
      <c r="AO55" s="179">
        <f t="shared" ref="AO55" ca="1" si="507">IF((IF(AO$12&lt;=($AH$6*$D$6),ROUNDUP($AJ55+(AN$12*$AO$6),0),""))&lt;=($F55+$F56),(IF(AO$12&lt;=($AH$6*$D$6),ROUNDUP($AJ55+(AN$12*$AO$6),0),"")),"")</f>
        <v>8</v>
      </c>
      <c r="AP55" s="179">
        <f t="shared" ref="AP55" ca="1" si="508">IF((IF(AP$12&lt;=($AH$6*$D$6),ROUNDUP($AJ55+(AO$12*$AO$6),0),""))&lt;=($F55+$F56),(IF(AP$12&lt;=($AH$6*$D$6),ROUNDUP($AJ55+(AO$12*$AO$6),0),"")),"")</f>
        <v>10</v>
      </c>
      <c r="AQ55" s="179">
        <f t="shared" ref="AQ55" ca="1" si="509">IF((IF(AQ$12&lt;=($AH$6*$D$6),ROUNDUP($AJ55+(AP$12*$AO$6),0),""))&lt;=($F55+$F56),(IF(AQ$12&lt;=($AH$6*$D$6),ROUNDUP($AJ55+(AP$12*$AO$6),0),"")),"")</f>
        <v>12</v>
      </c>
      <c r="AR55" s="179">
        <f t="shared" ref="AR55" ca="1" si="510">IF((IF(AR$12&lt;=($AH$6*$D$6),ROUNDUP($AJ55+(AQ$12*$AO$6),0),""))&lt;=($F55+$F56),(IF(AR$12&lt;=($AH$6*$D$6),ROUNDUP($AJ55+(AQ$12*$AO$6),0),"")),"")</f>
        <v>14</v>
      </c>
      <c r="AS55" s="179">
        <f t="shared" ref="AS55" ca="1" si="511">IF((IF(AS$12&lt;=($AH$6*$D$6),ROUNDUP($AJ55+(AR$12*$AO$6),0),""))&lt;=($F55+$F56),(IF(AS$12&lt;=($AH$6*$D$6),ROUNDUP($AJ55+(AR$12*$AO$6),0),"")),"")</f>
        <v>16</v>
      </c>
      <c r="AT55" s="179">
        <f t="shared" ref="AT55" ca="1" si="512">IF((IF(AT$12&lt;=($AH$6*$D$6),ROUNDUP($AJ55+(AS$12*$AO$6),0),""))&lt;=($F55+$F56),(IF(AT$12&lt;=($AH$6*$D$6),ROUNDUP($AJ55+(AS$12*$AO$6),0),"")),"")</f>
        <v>18</v>
      </c>
      <c r="AU55" s="179">
        <f t="shared" ref="AU55" ca="1" si="513">IF((IF(AU$12&lt;=($AH$6*$D$6),ROUNDUP($AJ55+(AT$12*$AO$6),0),""))&lt;=($F55+$F56),(IF(AU$12&lt;=($AH$6*$D$6),ROUNDUP($AJ55+(AT$12*$AO$6),0),"")),"")</f>
        <v>20</v>
      </c>
      <c r="AV55" s="179" t="str">
        <f t="shared" ref="AV55" si="514">IF((IF(AV$12&lt;=($AH$6*$D$6),ROUNDUP($AJ55+(AU$12*$AO$6),0),""))&lt;=($F55+$F56),(IF(AV$12&lt;=($AH$6*$D$6),ROUNDUP($AJ55+(AU$12*$AO$6),0),"")),"")</f>
        <v/>
      </c>
      <c r="AW55" s="179" t="str">
        <f t="shared" ref="AW55" si="515">IF((IF(AW$12&lt;=($AH$6*$D$6),ROUNDUP($AJ55+(AV$12*$AO$6),0),""))&lt;=($F55+$F56),(IF(AW$12&lt;=($AH$6*$D$6),ROUNDUP($AJ55+(AV$12*$AO$6),0),"")),"")</f>
        <v/>
      </c>
      <c r="AX55" s="179" t="str">
        <f t="shared" ref="AX55" si="516">IF((IF(AX$12&lt;=($AH$6*$D$6),ROUNDUP($AJ55+(AW$12*$AO$6),0),""))&lt;=($F55+$F56),(IF(AX$12&lt;=($AH$6*$D$6),ROUNDUP($AJ55+(AW$12*$AO$6),0),"")),"")</f>
        <v/>
      </c>
      <c r="AY55" s="179" t="str">
        <f t="shared" ref="AY55" si="517">IF((IF(AY$12&lt;=($AH$6*$D$6),ROUNDUP($AJ55+(AX$12*$AO$6),0),""))&lt;=($F55+$F56),(IF(AY$12&lt;=($AH$6*$D$6),ROUNDUP($AJ55+(AX$12*$AO$6),0),"")),"")</f>
        <v/>
      </c>
      <c r="AZ55" s="181" t="str">
        <f t="shared" ref="AZ55" si="518">IF((IF(AZ$12&lt;=($AH$6*$D$6),ROUNDUP($AJ55+(AY$12*$AO$6),0),""))&lt;=($F55+$F56),(IF(AZ$12&lt;=($AH$6*$D$6),ROUNDUP($AJ55+(AY$12*$AO$6),0),"")),"")</f>
        <v/>
      </c>
      <c r="BB55" s="220">
        <f t="shared" ref="BB55" ca="1" si="519">IF(C55&gt;=$D$6,RAND()*$AO$7,RAND()*C55/$AH$7)</f>
        <v>3.974006951073656</v>
      </c>
      <c r="BD55" s="183">
        <f t="shared" ca="1" si="86"/>
        <v>4</v>
      </c>
      <c r="BE55" s="229">
        <f t="shared" ref="BE55" ca="1" si="520">IF($C55&gt;=$AH$7,(IF(BE$12&lt;=$AH$7,ROUNDUP($BB55+(BD$12*(($F55+$F56)/$AH$7)),0),"")),(IF(BE$12&lt;=$C55,BE$12,"")))</f>
        <v>8</v>
      </c>
      <c r="BF55" s="229">
        <f t="shared" ref="BF55" ca="1" si="521">IF($C55&gt;=$AH$7,(IF(BF$12&lt;=$AH$7,ROUNDUP($BB55+(BE$12*(($F55+$F56)/$AH$7)),0),"")),(IF(BF$12&lt;=$C55,BF$12,"")))</f>
        <v>12</v>
      </c>
      <c r="BG55" s="229">
        <f t="shared" ref="BG55" ca="1" si="522">IF($C55&gt;=$AH$7,(IF(BG$12&lt;=$AH$7,ROUNDUP($BB55+(BF$12*(($F55+$F56)/$AH$7)),0),"")),(IF(BG$12&lt;=$C55,BG$12,"")))</f>
        <v>16</v>
      </c>
      <c r="BH55" s="231">
        <f t="shared" ref="BH55" ca="1" si="523">IF($C55&gt;=$AH$7,(IF(BH$12&lt;=$AH$7,ROUNDUP($BB55+(BG$12*(($F55+$F56)/$AH$7)),0),"")),(IF(BH$12&lt;=$C55,BH$12,"")))</f>
        <v>20</v>
      </c>
    </row>
    <row r="56" spans="1:60" s="66" customFormat="1" x14ac:dyDescent="0.25">
      <c r="A56" s="101" t="s">
        <v>23</v>
      </c>
      <c r="B56" s="84" t="s">
        <v>128</v>
      </c>
      <c r="C56" s="103">
        <f>C55</f>
        <v>112</v>
      </c>
      <c r="D56" s="103">
        <f>D55</f>
        <v>14</v>
      </c>
      <c r="E56" s="104">
        <f>E55</f>
        <v>98</v>
      </c>
      <c r="F56" s="125">
        <f t="shared" si="21"/>
        <v>12</v>
      </c>
      <c r="G56" s="67">
        <f t="shared" ref="G56" si="524">IF(E56&gt;0,E56/F56,"")</f>
        <v>8.1666666666666661</v>
      </c>
      <c r="H56" s="117">
        <f t="shared" ca="1" si="91"/>
        <v>2.5021487335346366</v>
      </c>
      <c r="I56" s="83"/>
      <c r="J56" s="95">
        <f t="shared" ca="1" si="92"/>
        <v>3</v>
      </c>
      <c r="K56" s="96">
        <f t="shared" ref="K56:AH56" ca="1" si="525">IF(K$12&lt;=$F56,ROUNDUP($H56+J$12*$G56,0),"")</f>
        <v>11</v>
      </c>
      <c r="L56" s="96">
        <f t="shared" ca="1" si="525"/>
        <v>19</v>
      </c>
      <c r="M56" s="96">
        <f t="shared" ca="1" si="525"/>
        <v>28</v>
      </c>
      <c r="N56" s="96">
        <f t="shared" ca="1" si="525"/>
        <v>36</v>
      </c>
      <c r="O56" s="96">
        <f t="shared" ca="1" si="525"/>
        <v>44</v>
      </c>
      <c r="P56" s="96">
        <f t="shared" ca="1" si="525"/>
        <v>52</v>
      </c>
      <c r="Q56" s="96">
        <f t="shared" ca="1" si="525"/>
        <v>60</v>
      </c>
      <c r="R56" s="96">
        <f t="shared" ca="1" si="525"/>
        <v>68</v>
      </c>
      <c r="S56" s="96">
        <f t="shared" ca="1" si="525"/>
        <v>77</v>
      </c>
      <c r="T56" s="96">
        <f t="shared" ca="1" si="525"/>
        <v>85</v>
      </c>
      <c r="U56" s="96">
        <f t="shared" ca="1" si="525"/>
        <v>93</v>
      </c>
      <c r="V56" s="96" t="str">
        <f t="shared" si="525"/>
        <v/>
      </c>
      <c r="W56" s="96" t="str">
        <f t="shared" si="525"/>
        <v/>
      </c>
      <c r="X56" s="96" t="str">
        <f t="shared" si="525"/>
        <v/>
      </c>
      <c r="Y56" s="96" t="str">
        <f t="shared" si="525"/>
        <v/>
      </c>
      <c r="Z56" s="96" t="str">
        <f t="shared" si="525"/>
        <v/>
      </c>
      <c r="AA56" s="96" t="str">
        <f t="shared" si="525"/>
        <v/>
      </c>
      <c r="AB56" s="96" t="str">
        <f t="shared" si="525"/>
        <v/>
      </c>
      <c r="AC56" s="96" t="str">
        <f t="shared" si="525"/>
        <v/>
      </c>
      <c r="AD56" s="96" t="str">
        <f t="shared" si="525"/>
        <v/>
      </c>
      <c r="AE56" s="96" t="str">
        <f t="shared" si="525"/>
        <v/>
      </c>
      <c r="AF56" s="96" t="str">
        <f t="shared" si="525"/>
        <v/>
      </c>
      <c r="AG56" s="96" t="str">
        <f t="shared" si="525"/>
        <v/>
      </c>
      <c r="AH56" s="97" t="str">
        <f t="shared" si="525"/>
        <v/>
      </c>
      <c r="AJ56" s="220"/>
      <c r="AL56" s="183"/>
      <c r="AM56" s="179"/>
      <c r="AN56" s="179"/>
      <c r="AO56" s="179"/>
      <c r="AP56" s="179"/>
      <c r="AQ56" s="179"/>
      <c r="AR56" s="179"/>
      <c r="AS56" s="179"/>
      <c r="AT56" s="179"/>
      <c r="AU56" s="179"/>
      <c r="AV56" s="179"/>
      <c r="AW56" s="179"/>
      <c r="AX56" s="179"/>
      <c r="AY56" s="179"/>
      <c r="AZ56" s="181"/>
      <c r="BB56" s="220"/>
      <c r="BD56" s="183"/>
      <c r="BE56" s="229"/>
      <c r="BF56" s="229"/>
      <c r="BG56" s="229"/>
      <c r="BH56" s="231"/>
    </row>
    <row r="57" spans="1:60" s="66" customFormat="1" x14ac:dyDescent="0.25">
      <c r="A57" s="101" t="s">
        <v>24</v>
      </c>
      <c r="B57" s="84" t="s">
        <v>102</v>
      </c>
      <c r="C57" s="85">
        <v>136</v>
      </c>
      <c r="D57" s="85">
        <v>16</v>
      </c>
      <c r="E57" s="104">
        <f>C57-D57</f>
        <v>120</v>
      </c>
      <c r="F57" s="125">
        <f t="shared" ref="F57" si="526">IF(D57&lt;=$K$6,D57,IF(E57&gt;=$D$6-$K$6,$K$6,IF($D$6&lt;=C57,$D$6-E57,C57-E57)))</f>
        <v>8</v>
      </c>
      <c r="G57" s="67">
        <f t="shared" ref="G57" si="527">IF(D57&gt;0,D57/F57,"")</f>
        <v>2</v>
      </c>
      <c r="H57" s="117">
        <f t="shared" ca="1" si="91"/>
        <v>0.19418171393742978</v>
      </c>
      <c r="I57" s="83"/>
      <c r="J57" s="95">
        <f t="shared" ca="1" si="92"/>
        <v>1</v>
      </c>
      <c r="K57" s="96">
        <f t="shared" ref="K57:AH57" ca="1" si="528">IF(K$12&lt;=$F57,ROUNDUP($H57+J$12*$G57,0),"")</f>
        <v>3</v>
      </c>
      <c r="L57" s="96">
        <f t="shared" ca="1" si="528"/>
        <v>5</v>
      </c>
      <c r="M57" s="96">
        <f t="shared" ca="1" si="528"/>
        <v>7</v>
      </c>
      <c r="N57" s="96">
        <f t="shared" ca="1" si="528"/>
        <v>9</v>
      </c>
      <c r="O57" s="96">
        <f t="shared" ca="1" si="528"/>
        <v>11</v>
      </c>
      <c r="P57" s="96">
        <f t="shared" ca="1" si="528"/>
        <v>13</v>
      </c>
      <c r="Q57" s="96">
        <f t="shared" ca="1" si="528"/>
        <v>15</v>
      </c>
      <c r="R57" s="96" t="str">
        <f t="shared" si="528"/>
        <v/>
      </c>
      <c r="S57" s="96" t="str">
        <f t="shared" si="528"/>
        <v/>
      </c>
      <c r="T57" s="96" t="str">
        <f t="shared" si="528"/>
        <v/>
      </c>
      <c r="U57" s="96" t="str">
        <f t="shared" si="528"/>
        <v/>
      </c>
      <c r="V57" s="96" t="str">
        <f t="shared" si="528"/>
        <v/>
      </c>
      <c r="W57" s="96" t="str">
        <f t="shared" si="528"/>
        <v/>
      </c>
      <c r="X57" s="96" t="str">
        <f t="shared" si="528"/>
        <v/>
      </c>
      <c r="Y57" s="96" t="str">
        <f t="shared" si="528"/>
        <v/>
      </c>
      <c r="Z57" s="96" t="str">
        <f t="shared" si="528"/>
        <v/>
      </c>
      <c r="AA57" s="96" t="str">
        <f t="shared" si="528"/>
        <v/>
      </c>
      <c r="AB57" s="96" t="str">
        <f t="shared" si="528"/>
        <v/>
      </c>
      <c r="AC57" s="96" t="str">
        <f t="shared" si="528"/>
        <v/>
      </c>
      <c r="AD57" s="96" t="str">
        <f t="shared" si="528"/>
        <v/>
      </c>
      <c r="AE57" s="96" t="str">
        <f t="shared" si="528"/>
        <v/>
      </c>
      <c r="AF57" s="96" t="str">
        <f t="shared" si="528"/>
        <v/>
      </c>
      <c r="AG57" s="96" t="str">
        <f t="shared" si="528"/>
        <v/>
      </c>
      <c r="AH57" s="97" t="str">
        <f t="shared" si="528"/>
        <v/>
      </c>
      <c r="AJ57" s="220">
        <f t="shared" ca="1" si="27"/>
        <v>0.45036775109635285</v>
      </c>
      <c r="AL57" s="183">
        <f t="shared" ca="1" si="5"/>
        <v>1</v>
      </c>
      <c r="AM57" s="179">
        <f t="shared" ref="AM57" ca="1" si="529">IF((IF(AM$12&lt;=($AH$6*$D$6),ROUNDUP($AJ57+(AL$12*$AO$6),0),""))&lt;=($F57+$F58),(IF(AM$12&lt;=($AH$6*$D$6),ROUNDUP($AJ57+(AL$12*$AO$6),0),"")),"")</f>
        <v>3</v>
      </c>
      <c r="AN57" s="179">
        <f t="shared" ref="AN57" ca="1" si="530">IF((IF(AN$12&lt;=($AH$6*$D$6),ROUNDUP($AJ57+(AM$12*$AO$6),0),""))&lt;=($F57+$F58),(IF(AN$12&lt;=($AH$6*$D$6),ROUNDUP($AJ57+(AM$12*$AO$6),0),"")),"")</f>
        <v>5</v>
      </c>
      <c r="AO57" s="179">
        <f t="shared" ref="AO57" ca="1" si="531">IF((IF(AO$12&lt;=($AH$6*$D$6),ROUNDUP($AJ57+(AN$12*$AO$6),0),""))&lt;=($F57+$F58),(IF(AO$12&lt;=($AH$6*$D$6),ROUNDUP($AJ57+(AN$12*$AO$6),0),"")),"")</f>
        <v>7</v>
      </c>
      <c r="AP57" s="179">
        <f t="shared" ref="AP57" ca="1" si="532">IF((IF(AP$12&lt;=($AH$6*$D$6),ROUNDUP($AJ57+(AO$12*$AO$6),0),""))&lt;=($F57+$F58),(IF(AP$12&lt;=($AH$6*$D$6),ROUNDUP($AJ57+(AO$12*$AO$6),0),"")),"")</f>
        <v>9</v>
      </c>
      <c r="AQ57" s="179">
        <f t="shared" ref="AQ57" ca="1" si="533">IF((IF(AQ$12&lt;=($AH$6*$D$6),ROUNDUP($AJ57+(AP$12*$AO$6),0),""))&lt;=($F57+$F58),(IF(AQ$12&lt;=($AH$6*$D$6),ROUNDUP($AJ57+(AP$12*$AO$6),0),"")),"")</f>
        <v>11</v>
      </c>
      <c r="AR57" s="179">
        <f t="shared" ref="AR57" ca="1" si="534">IF((IF(AR$12&lt;=($AH$6*$D$6),ROUNDUP($AJ57+(AQ$12*$AO$6),0),""))&lt;=($F57+$F58),(IF(AR$12&lt;=($AH$6*$D$6),ROUNDUP($AJ57+(AQ$12*$AO$6),0),"")),"")</f>
        <v>13</v>
      </c>
      <c r="AS57" s="179">
        <f t="shared" ref="AS57" ca="1" si="535">IF((IF(AS$12&lt;=($AH$6*$D$6),ROUNDUP($AJ57+(AR$12*$AO$6),0),""))&lt;=($F57+$F58),(IF(AS$12&lt;=($AH$6*$D$6),ROUNDUP($AJ57+(AR$12*$AO$6),0),"")),"")</f>
        <v>15</v>
      </c>
      <c r="AT57" s="179">
        <f t="shared" ref="AT57" ca="1" si="536">IF((IF(AT$12&lt;=($AH$6*$D$6),ROUNDUP($AJ57+(AS$12*$AO$6),0),""))&lt;=($F57+$F58),(IF(AT$12&lt;=($AH$6*$D$6),ROUNDUP($AJ57+(AS$12*$AO$6),0),"")),"")</f>
        <v>17</v>
      </c>
      <c r="AU57" s="179">
        <f t="shared" ref="AU57" ca="1" si="537">IF((IF(AU$12&lt;=($AH$6*$D$6),ROUNDUP($AJ57+(AT$12*$AO$6),0),""))&lt;=($F57+$F58),(IF(AU$12&lt;=($AH$6*$D$6),ROUNDUP($AJ57+(AT$12*$AO$6),0),"")),"")</f>
        <v>19</v>
      </c>
      <c r="AV57" s="179" t="str">
        <f t="shared" ref="AV57" si="538">IF((IF(AV$12&lt;=($AH$6*$D$6),ROUNDUP($AJ57+(AU$12*$AO$6),0),""))&lt;=($F57+$F58),(IF(AV$12&lt;=($AH$6*$D$6),ROUNDUP($AJ57+(AU$12*$AO$6),0),"")),"")</f>
        <v/>
      </c>
      <c r="AW57" s="179" t="str">
        <f t="shared" ref="AW57" si="539">IF((IF(AW$12&lt;=($AH$6*$D$6),ROUNDUP($AJ57+(AV$12*$AO$6),0),""))&lt;=($F57+$F58),(IF(AW$12&lt;=($AH$6*$D$6),ROUNDUP($AJ57+(AV$12*$AO$6),0),"")),"")</f>
        <v/>
      </c>
      <c r="AX57" s="179" t="str">
        <f t="shared" ref="AX57" si="540">IF((IF(AX$12&lt;=($AH$6*$D$6),ROUNDUP($AJ57+(AW$12*$AO$6),0),""))&lt;=($F57+$F58),(IF(AX$12&lt;=($AH$6*$D$6),ROUNDUP($AJ57+(AW$12*$AO$6),0),"")),"")</f>
        <v/>
      </c>
      <c r="AY57" s="179" t="str">
        <f t="shared" ref="AY57" si="541">IF((IF(AY$12&lt;=($AH$6*$D$6),ROUNDUP($AJ57+(AX$12*$AO$6),0),""))&lt;=($F57+$F58),(IF(AY$12&lt;=($AH$6*$D$6),ROUNDUP($AJ57+(AX$12*$AO$6),0),"")),"")</f>
        <v/>
      </c>
      <c r="AZ57" s="181" t="str">
        <f t="shared" ref="AZ57" si="542">IF((IF(AZ$12&lt;=($AH$6*$D$6),ROUNDUP($AJ57+(AY$12*$AO$6),0),""))&lt;=($F57+$F58),(IF(AZ$12&lt;=($AH$6*$D$6),ROUNDUP($AJ57+(AY$12*$AO$6),0),"")),"")</f>
        <v/>
      </c>
      <c r="BB57" s="220">
        <f t="shared" ref="BB57" ca="1" si="543">IF(C57&gt;=$D$6,RAND()*$AO$7,RAND()*C57/$AH$7)</f>
        <v>3.8986503992298918</v>
      </c>
      <c r="BD57" s="183">
        <f t="shared" ca="1" si="86"/>
        <v>4</v>
      </c>
      <c r="BE57" s="229">
        <f t="shared" ref="BE57" ca="1" si="544">IF($C57&gt;=$AH$7,(IF(BE$12&lt;=$AH$7,ROUNDUP($BB57+(BD$12*(($F57+$F58)/$AH$7)),0),"")),(IF(BE$12&lt;=$C57,BE$12,"")))</f>
        <v>8</v>
      </c>
      <c r="BF57" s="229">
        <f t="shared" ref="BF57" ca="1" si="545">IF($C57&gt;=$AH$7,(IF(BF$12&lt;=$AH$7,ROUNDUP($BB57+(BE$12*(($F57+$F58)/$AH$7)),0),"")),(IF(BF$12&lt;=$C57,BF$12,"")))</f>
        <v>12</v>
      </c>
      <c r="BG57" s="229">
        <f t="shared" ref="BG57" ca="1" si="546">IF($C57&gt;=$AH$7,(IF(BG$12&lt;=$AH$7,ROUNDUP($BB57+(BF$12*(($F57+$F58)/$AH$7)),0),"")),(IF(BG$12&lt;=$C57,BG$12,"")))</f>
        <v>16</v>
      </c>
      <c r="BH57" s="231">
        <f t="shared" ref="BH57" ca="1" si="547">IF($C57&gt;=$AH$7,(IF(BH$12&lt;=$AH$7,ROUNDUP($BB57+(BG$12*(($F57+$F58)/$AH$7)),0),"")),(IF(BH$12&lt;=$C57,BH$12,"")))</f>
        <v>20</v>
      </c>
    </row>
    <row r="58" spans="1:60" s="66" customFormat="1" x14ac:dyDescent="0.25">
      <c r="A58" s="101" t="s">
        <v>24</v>
      </c>
      <c r="B58" s="84" t="s">
        <v>128</v>
      </c>
      <c r="C58" s="103">
        <f>C57</f>
        <v>136</v>
      </c>
      <c r="D58" s="103">
        <f>D57</f>
        <v>16</v>
      </c>
      <c r="E58" s="104">
        <f>E57</f>
        <v>120</v>
      </c>
      <c r="F58" s="125">
        <f t="shared" si="21"/>
        <v>12</v>
      </c>
      <c r="G58" s="67">
        <f t="shared" ref="G58" si="548">IF(E58&gt;0,E58/F58,"")</f>
        <v>10</v>
      </c>
      <c r="H58" s="117">
        <f t="shared" ca="1" si="91"/>
        <v>3.0880758162846069</v>
      </c>
      <c r="I58" s="83"/>
      <c r="J58" s="95">
        <f t="shared" ca="1" si="92"/>
        <v>4</v>
      </c>
      <c r="K58" s="96">
        <f t="shared" ref="K58:AH58" ca="1" si="549">IF(K$12&lt;=$F58,ROUNDUP($H58+J$12*$G58,0),"")</f>
        <v>14</v>
      </c>
      <c r="L58" s="96">
        <f t="shared" ca="1" si="549"/>
        <v>24</v>
      </c>
      <c r="M58" s="96">
        <f t="shared" ca="1" si="549"/>
        <v>34</v>
      </c>
      <c r="N58" s="96">
        <f t="shared" ca="1" si="549"/>
        <v>44</v>
      </c>
      <c r="O58" s="96">
        <f t="shared" ca="1" si="549"/>
        <v>54</v>
      </c>
      <c r="P58" s="96">
        <f t="shared" ca="1" si="549"/>
        <v>64</v>
      </c>
      <c r="Q58" s="96">
        <f t="shared" ca="1" si="549"/>
        <v>74</v>
      </c>
      <c r="R58" s="96">
        <f t="shared" ca="1" si="549"/>
        <v>84</v>
      </c>
      <c r="S58" s="96">
        <f t="shared" ca="1" si="549"/>
        <v>94</v>
      </c>
      <c r="T58" s="96">
        <f t="shared" ca="1" si="549"/>
        <v>104</v>
      </c>
      <c r="U58" s="96">
        <f t="shared" ca="1" si="549"/>
        <v>114</v>
      </c>
      <c r="V58" s="96" t="str">
        <f t="shared" si="549"/>
        <v/>
      </c>
      <c r="W58" s="96" t="str">
        <f t="shared" si="549"/>
        <v/>
      </c>
      <c r="X58" s="96" t="str">
        <f t="shared" si="549"/>
        <v/>
      </c>
      <c r="Y58" s="96" t="str">
        <f t="shared" si="549"/>
        <v/>
      </c>
      <c r="Z58" s="96" t="str">
        <f t="shared" si="549"/>
        <v/>
      </c>
      <c r="AA58" s="96" t="str">
        <f t="shared" si="549"/>
        <v/>
      </c>
      <c r="AB58" s="96" t="str">
        <f t="shared" si="549"/>
        <v/>
      </c>
      <c r="AC58" s="96" t="str">
        <f t="shared" si="549"/>
        <v/>
      </c>
      <c r="AD58" s="96" t="str">
        <f t="shared" si="549"/>
        <v/>
      </c>
      <c r="AE58" s="96" t="str">
        <f t="shared" si="549"/>
        <v/>
      </c>
      <c r="AF58" s="96" t="str">
        <f t="shared" si="549"/>
        <v/>
      </c>
      <c r="AG58" s="96" t="str">
        <f t="shared" si="549"/>
        <v/>
      </c>
      <c r="AH58" s="97" t="str">
        <f t="shared" si="549"/>
        <v/>
      </c>
      <c r="AJ58" s="220"/>
      <c r="AL58" s="183"/>
      <c r="AM58" s="179"/>
      <c r="AN58" s="179"/>
      <c r="AO58" s="179"/>
      <c r="AP58" s="179"/>
      <c r="AQ58" s="179"/>
      <c r="AR58" s="179"/>
      <c r="AS58" s="179"/>
      <c r="AT58" s="179"/>
      <c r="AU58" s="179"/>
      <c r="AV58" s="179"/>
      <c r="AW58" s="179"/>
      <c r="AX58" s="179"/>
      <c r="AY58" s="179"/>
      <c r="AZ58" s="181"/>
      <c r="BB58" s="220"/>
      <c r="BD58" s="183"/>
      <c r="BE58" s="229"/>
      <c r="BF58" s="229"/>
      <c r="BG58" s="229"/>
      <c r="BH58" s="231"/>
    </row>
    <row r="59" spans="1:60" s="66" customFormat="1" x14ac:dyDescent="0.25">
      <c r="A59" s="101" t="s">
        <v>25</v>
      </c>
      <c r="B59" s="84" t="s">
        <v>102</v>
      </c>
      <c r="C59" s="85">
        <v>115</v>
      </c>
      <c r="D59" s="85">
        <v>14</v>
      </c>
      <c r="E59" s="104">
        <f>C59-D59</f>
        <v>101</v>
      </c>
      <c r="F59" s="125">
        <f t="shared" ref="F59" si="550">IF(D59&lt;=$K$6,D59,IF(E59&gt;=$D$6-$K$6,$K$6,IF($D$6&lt;=C59,$D$6-E59,C59-E59)))</f>
        <v>8</v>
      </c>
      <c r="G59" s="67">
        <f t="shared" ref="G59" si="551">IF(D59&gt;0,D59/F59,"")</f>
        <v>1.75</v>
      </c>
      <c r="H59" s="117">
        <f t="shared" ca="1" si="91"/>
        <v>1.3651528018957801</v>
      </c>
      <c r="I59" s="83"/>
      <c r="J59" s="95">
        <f t="shared" ca="1" si="92"/>
        <v>2</v>
      </c>
      <c r="K59" s="96">
        <f t="shared" ref="K59:AH59" ca="1" si="552">IF(K$12&lt;=$F59,ROUNDUP($H59+J$12*$G59,0),"")</f>
        <v>4</v>
      </c>
      <c r="L59" s="96">
        <f t="shared" ca="1" si="552"/>
        <v>5</v>
      </c>
      <c r="M59" s="96">
        <f t="shared" ca="1" si="552"/>
        <v>7</v>
      </c>
      <c r="N59" s="96">
        <f t="shared" ca="1" si="552"/>
        <v>9</v>
      </c>
      <c r="O59" s="96">
        <f t="shared" ca="1" si="552"/>
        <v>11</v>
      </c>
      <c r="P59" s="96">
        <f t="shared" ca="1" si="552"/>
        <v>12</v>
      </c>
      <c r="Q59" s="96">
        <f t="shared" ca="1" si="552"/>
        <v>14</v>
      </c>
      <c r="R59" s="96" t="str">
        <f t="shared" si="552"/>
        <v/>
      </c>
      <c r="S59" s="96" t="str">
        <f t="shared" si="552"/>
        <v/>
      </c>
      <c r="T59" s="96" t="str">
        <f t="shared" si="552"/>
        <v/>
      </c>
      <c r="U59" s="96" t="str">
        <f t="shared" si="552"/>
        <v/>
      </c>
      <c r="V59" s="96" t="str">
        <f t="shared" si="552"/>
        <v/>
      </c>
      <c r="W59" s="96" t="str">
        <f t="shared" si="552"/>
        <v/>
      </c>
      <c r="X59" s="96" t="str">
        <f t="shared" si="552"/>
        <v/>
      </c>
      <c r="Y59" s="96" t="str">
        <f t="shared" si="552"/>
        <v/>
      </c>
      <c r="Z59" s="96" t="str">
        <f t="shared" si="552"/>
        <v/>
      </c>
      <c r="AA59" s="96" t="str">
        <f t="shared" si="552"/>
        <v/>
      </c>
      <c r="AB59" s="96" t="str">
        <f t="shared" si="552"/>
        <v/>
      </c>
      <c r="AC59" s="96" t="str">
        <f t="shared" si="552"/>
        <v/>
      </c>
      <c r="AD59" s="96" t="str">
        <f t="shared" si="552"/>
        <v/>
      </c>
      <c r="AE59" s="96" t="str">
        <f t="shared" si="552"/>
        <v/>
      </c>
      <c r="AF59" s="96" t="str">
        <f t="shared" si="552"/>
        <v/>
      </c>
      <c r="AG59" s="96" t="str">
        <f t="shared" si="552"/>
        <v/>
      </c>
      <c r="AH59" s="97" t="str">
        <f t="shared" si="552"/>
        <v/>
      </c>
      <c r="AJ59" s="220">
        <f t="shared" ca="1" si="27"/>
        <v>0.96735179305444818</v>
      </c>
      <c r="AL59" s="183">
        <f t="shared" ca="1" si="5"/>
        <v>1</v>
      </c>
      <c r="AM59" s="179">
        <f t="shared" ref="AM59" ca="1" si="553">IF((IF(AM$12&lt;=($AH$6*$D$6),ROUNDUP($AJ59+(AL$12*$AO$6),0),""))&lt;=($F59+$F60),(IF(AM$12&lt;=($AH$6*$D$6),ROUNDUP($AJ59+(AL$12*$AO$6),0),"")),"")</f>
        <v>3</v>
      </c>
      <c r="AN59" s="179">
        <f t="shared" ref="AN59" ca="1" si="554">IF((IF(AN$12&lt;=($AH$6*$D$6),ROUNDUP($AJ59+(AM$12*$AO$6),0),""))&lt;=($F59+$F60),(IF(AN$12&lt;=($AH$6*$D$6),ROUNDUP($AJ59+(AM$12*$AO$6),0),"")),"")</f>
        <v>5</v>
      </c>
      <c r="AO59" s="179">
        <f t="shared" ref="AO59" ca="1" si="555">IF((IF(AO$12&lt;=($AH$6*$D$6),ROUNDUP($AJ59+(AN$12*$AO$6),0),""))&lt;=($F59+$F60),(IF(AO$12&lt;=($AH$6*$D$6),ROUNDUP($AJ59+(AN$12*$AO$6),0),"")),"")</f>
        <v>7</v>
      </c>
      <c r="AP59" s="179">
        <f t="shared" ref="AP59" ca="1" si="556">IF((IF(AP$12&lt;=($AH$6*$D$6),ROUNDUP($AJ59+(AO$12*$AO$6),0),""))&lt;=($F59+$F60),(IF(AP$12&lt;=($AH$6*$D$6),ROUNDUP($AJ59+(AO$12*$AO$6),0),"")),"")</f>
        <v>9</v>
      </c>
      <c r="AQ59" s="179">
        <f t="shared" ref="AQ59" ca="1" si="557">IF((IF(AQ$12&lt;=($AH$6*$D$6),ROUNDUP($AJ59+(AP$12*$AO$6),0),""))&lt;=($F59+$F60),(IF(AQ$12&lt;=($AH$6*$D$6),ROUNDUP($AJ59+(AP$12*$AO$6),0),"")),"")</f>
        <v>11</v>
      </c>
      <c r="AR59" s="179">
        <f t="shared" ref="AR59" ca="1" si="558">IF((IF(AR$12&lt;=($AH$6*$D$6),ROUNDUP($AJ59+(AQ$12*$AO$6),0),""))&lt;=($F59+$F60),(IF(AR$12&lt;=($AH$6*$D$6),ROUNDUP($AJ59+(AQ$12*$AO$6),0),"")),"")</f>
        <v>13</v>
      </c>
      <c r="AS59" s="179">
        <f t="shared" ref="AS59" ca="1" si="559">IF((IF(AS$12&lt;=($AH$6*$D$6),ROUNDUP($AJ59+(AR$12*$AO$6),0),""))&lt;=($F59+$F60),(IF(AS$12&lt;=($AH$6*$D$6),ROUNDUP($AJ59+(AR$12*$AO$6),0),"")),"")</f>
        <v>15</v>
      </c>
      <c r="AT59" s="179">
        <f t="shared" ref="AT59" ca="1" si="560">IF((IF(AT$12&lt;=($AH$6*$D$6),ROUNDUP($AJ59+(AS$12*$AO$6),0),""))&lt;=($F59+$F60),(IF(AT$12&lt;=($AH$6*$D$6),ROUNDUP($AJ59+(AS$12*$AO$6),0),"")),"")</f>
        <v>17</v>
      </c>
      <c r="AU59" s="179">
        <f t="shared" ref="AU59" ca="1" si="561">IF((IF(AU$12&lt;=($AH$6*$D$6),ROUNDUP($AJ59+(AT$12*$AO$6),0),""))&lt;=($F59+$F60),(IF(AU$12&lt;=($AH$6*$D$6),ROUNDUP($AJ59+(AT$12*$AO$6),0),"")),"")</f>
        <v>19</v>
      </c>
      <c r="AV59" s="179" t="str">
        <f t="shared" ref="AV59" si="562">IF((IF(AV$12&lt;=($AH$6*$D$6),ROUNDUP($AJ59+(AU$12*$AO$6),0),""))&lt;=($F59+$F60),(IF(AV$12&lt;=($AH$6*$D$6),ROUNDUP($AJ59+(AU$12*$AO$6),0),"")),"")</f>
        <v/>
      </c>
      <c r="AW59" s="179" t="str">
        <f t="shared" ref="AW59" si="563">IF((IF(AW$12&lt;=($AH$6*$D$6),ROUNDUP($AJ59+(AV$12*$AO$6),0),""))&lt;=($F59+$F60),(IF(AW$12&lt;=($AH$6*$D$6),ROUNDUP($AJ59+(AV$12*$AO$6),0),"")),"")</f>
        <v/>
      </c>
      <c r="AX59" s="179" t="str">
        <f t="shared" ref="AX59" si="564">IF((IF(AX$12&lt;=($AH$6*$D$6),ROUNDUP($AJ59+(AW$12*$AO$6),0),""))&lt;=($F59+$F60),(IF(AX$12&lt;=($AH$6*$D$6),ROUNDUP($AJ59+(AW$12*$AO$6),0),"")),"")</f>
        <v/>
      </c>
      <c r="AY59" s="179" t="str">
        <f t="shared" ref="AY59" si="565">IF((IF(AY$12&lt;=($AH$6*$D$6),ROUNDUP($AJ59+(AX$12*$AO$6),0),""))&lt;=($F59+$F60),(IF(AY$12&lt;=($AH$6*$D$6),ROUNDUP($AJ59+(AX$12*$AO$6),0),"")),"")</f>
        <v/>
      </c>
      <c r="AZ59" s="181" t="str">
        <f t="shared" ref="AZ59" si="566">IF((IF(AZ$12&lt;=($AH$6*$D$6),ROUNDUP($AJ59+(AY$12*$AO$6),0),""))&lt;=($F59+$F60),(IF(AZ$12&lt;=($AH$6*$D$6),ROUNDUP($AJ59+(AY$12*$AO$6),0),"")),"")</f>
        <v/>
      </c>
      <c r="BB59" s="220">
        <f t="shared" ref="BB59" ca="1" si="567">IF(C59&gt;=$D$6,RAND()*$AO$7,RAND()*C59/$AH$7)</f>
        <v>9.388700152420304E-2</v>
      </c>
      <c r="BD59" s="183">
        <f t="shared" ca="1" si="86"/>
        <v>1</v>
      </c>
      <c r="BE59" s="229">
        <f t="shared" ref="BE59" ca="1" si="568">IF($C59&gt;=$AH$7,(IF(BE$12&lt;=$AH$7,ROUNDUP($BB59+(BD$12*(($F59+$F60)/$AH$7)),0),"")),(IF(BE$12&lt;=$C59,BE$12,"")))</f>
        <v>5</v>
      </c>
      <c r="BF59" s="229">
        <f t="shared" ref="BF59" ca="1" si="569">IF($C59&gt;=$AH$7,(IF(BF$12&lt;=$AH$7,ROUNDUP($BB59+(BE$12*(($F59+$F60)/$AH$7)),0),"")),(IF(BF$12&lt;=$C59,BF$12,"")))</f>
        <v>9</v>
      </c>
      <c r="BG59" s="229">
        <f t="shared" ref="BG59" ca="1" si="570">IF($C59&gt;=$AH$7,(IF(BG$12&lt;=$AH$7,ROUNDUP($BB59+(BF$12*(($F59+$F60)/$AH$7)),0),"")),(IF(BG$12&lt;=$C59,BG$12,"")))</f>
        <v>13</v>
      </c>
      <c r="BH59" s="231">
        <f t="shared" ref="BH59" ca="1" si="571">IF($C59&gt;=$AH$7,(IF(BH$12&lt;=$AH$7,ROUNDUP($BB59+(BG$12*(($F59+$F60)/$AH$7)),0),"")),(IF(BH$12&lt;=$C59,BH$12,"")))</f>
        <v>17</v>
      </c>
    </row>
    <row r="60" spans="1:60" s="66" customFormat="1" x14ac:dyDescent="0.25">
      <c r="A60" s="101" t="s">
        <v>25</v>
      </c>
      <c r="B60" s="84" t="s">
        <v>128</v>
      </c>
      <c r="C60" s="103">
        <f>C59</f>
        <v>115</v>
      </c>
      <c r="D60" s="103">
        <f>D59</f>
        <v>14</v>
      </c>
      <c r="E60" s="104">
        <f>E59</f>
        <v>101</v>
      </c>
      <c r="F60" s="125">
        <f t="shared" si="21"/>
        <v>12</v>
      </c>
      <c r="G60" s="67">
        <f t="shared" ref="G60" si="572">IF(E60&gt;0,E60/F60,"")</f>
        <v>8.4166666666666661</v>
      </c>
      <c r="H60" s="117">
        <f t="shared" ca="1" si="91"/>
        <v>6.1562522069111383</v>
      </c>
      <c r="I60" s="83"/>
      <c r="J60" s="95">
        <f t="shared" ca="1" si="92"/>
        <v>7</v>
      </c>
      <c r="K60" s="96">
        <f t="shared" ref="K60:AH60" ca="1" si="573">IF(K$12&lt;=$F60,ROUNDUP($H60+J$12*$G60,0),"")</f>
        <v>15</v>
      </c>
      <c r="L60" s="96">
        <f t="shared" ca="1" si="573"/>
        <v>23</v>
      </c>
      <c r="M60" s="96">
        <f t="shared" ca="1" si="573"/>
        <v>32</v>
      </c>
      <c r="N60" s="96">
        <f t="shared" ca="1" si="573"/>
        <v>40</v>
      </c>
      <c r="O60" s="96">
        <f t="shared" ca="1" si="573"/>
        <v>49</v>
      </c>
      <c r="P60" s="96">
        <f t="shared" ca="1" si="573"/>
        <v>57</v>
      </c>
      <c r="Q60" s="96">
        <f t="shared" ca="1" si="573"/>
        <v>66</v>
      </c>
      <c r="R60" s="96">
        <f t="shared" ca="1" si="573"/>
        <v>74</v>
      </c>
      <c r="S60" s="96">
        <f t="shared" ca="1" si="573"/>
        <v>82</v>
      </c>
      <c r="T60" s="96">
        <f t="shared" ca="1" si="573"/>
        <v>91</v>
      </c>
      <c r="U60" s="96">
        <f t="shared" ca="1" si="573"/>
        <v>99</v>
      </c>
      <c r="V60" s="96" t="str">
        <f t="shared" si="573"/>
        <v/>
      </c>
      <c r="W60" s="96" t="str">
        <f t="shared" si="573"/>
        <v/>
      </c>
      <c r="X60" s="96" t="str">
        <f t="shared" si="573"/>
        <v/>
      </c>
      <c r="Y60" s="96" t="str">
        <f t="shared" si="573"/>
        <v/>
      </c>
      <c r="Z60" s="96" t="str">
        <f t="shared" si="573"/>
        <v/>
      </c>
      <c r="AA60" s="96" t="str">
        <f t="shared" si="573"/>
        <v/>
      </c>
      <c r="AB60" s="96" t="str">
        <f t="shared" si="573"/>
        <v/>
      </c>
      <c r="AC60" s="96" t="str">
        <f t="shared" si="573"/>
        <v/>
      </c>
      <c r="AD60" s="96" t="str">
        <f t="shared" si="573"/>
        <v/>
      </c>
      <c r="AE60" s="96" t="str">
        <f t="shared" si="573"/>
        <v/>
      </c>
      <c r="AF60" s="96" t="str">
        <f t="shared" si="573"/>
        <v/>
      </c>
      <c r="AG60" s="96" t="str">
        <f t="shared" si="573"/>
        <v/>
      </c>
      <c r="AH60" s="97" t="str">
        <f t="shared" si="573"/>
        <v/>
      </c>
      <c r="AJ60" s="220"/>
      <c r="AL60" s="183"/>
      <c r="AM60" s="179"/>
      <c r="AN60" s="179"/>
      <c r="AO60" s="179"/>
      <c r="AP60" s="179"/>
      <c r="AQ60" s="179"/>
      <c r="AR60" s="179"/>
      <c r="AS60" s="179"/>
      <c r="AT60" s="179"/>
      <c r="AU60" s="179"/>
      <c r="AV60" s="179"/>
      <c r="AW60" s="179"/>
      <c r="AX60" s="179"/>
      <c r="AY60" s="179"/>
      <c r="AZ60" s="181"/>
      <c r="BB60" s="220"/>
      <c r="BD60" s="183"/>
      <c r="BE60" s="229"/>
      <c r="BF60" s="229"/>
      <c r="BG60" s="229"/>
      <c r="BH60" s="231"/>
    </row>
    <row r="61" spans="1:60" s="66" customFormat="1" x14ac:dyDescent="0.25">
      <c r="A61" s="101" t="s">
        <v>26</v>
      </c>
      <c r="B61" s="84" t="s">
        <v>102</v>
      </c>
      <c r="C61" s="85">
        <v>157</v>
      </c>
      <c r="D61" s="85">
        <v>16</v>
      </c>
      <c r="E61" s="104">
        <f>C61-D61</f>
        <v>141</v>
      </c>
      <c r="F61" s="125">
        <f t="shared" ref="F61" si="574">IF(D61&lt;=$K$6,D61,IF(E61&gt;=$D$6-$K$6,$K$6,IF($D$6&lt;=C61,$D$6-E61,C61-E61)))</f>
        <v>8</v>
      </c>
      <c r="G61" s="67">
        <f t="shared" ref="G61" si="575">IF(D61&gt;0,D61/F61,"")</f>
        <v>2</v>
      </c>
      <c r="H61" s="117">
        <f t="shared" ca="1" si="91"/>
        <v>1.2660755126676622</v>
      </c>
      <c r="I61" s="83"/>
      <c r="J61" s="95">
        <f t="shared" ca="1" si="92"/>
        <v>2</v>
      </c>
      <c r="K61" s="96">
        <f t="shared" ref="K61:AH61" ca="1" si="576">IF(K$12&lt;=$F61,ROUNDUP($H61+J$12*$G61,0),"")</f>
        <v>4</v>
      </c>
      <c r="L61" s="96">
        <f t="shared" ca="1" si="576"/>
        <v>6</v>
      </c>
      <c r="M61" s="96">
        <f t="shared" ca="1" si="576"/>
        <v>8</v>
      </c>
      <c r="N61" s="96">
        <f t="shared" ca="1" si="576"/>
        <v>10</v>
      </c>
      <c r="O61" s="96">
        <f t="shared" ca="1" si="576"/>
        <v>12</v>
      </c>
      <c r="P61" s="96">
        <f t="shared" ca="1" si="576"/>
        <v>14</v>
      </c>
      <c r="Q61" s="96">
        <f t="shared" ca="1" si="576"/>
        <v>16</v>
      </c>
      <c r="R61" s="96" t="str">
        <f t="shared" si="576"/>
        <v/>
      </c>
      <c r="S61" s="96" t="str">
        <f t="shared" si="576"/>
        <v/>
      </c>
      <c r="T61" s="96" t="str">
        <f t="shared" si="576"/>
        <v/>
      </c>
      <c r="U61" s="96" t="str">
        <f t="shared" si="576"/>
        <v/>
      </c>
      <c r="V61" s="96" t="str">
        <f t="shared" si="576"/>
        <v/>
      </c>
      <c r="W61" s="96" t="str">
        <f t="shared" si="576"/>
        <v/>
      </c>
      <c r="X61" s="96" t="str">
        <f t="shared" si="576"/>
        <v/>
      </c>
      <c r="Y61" s="96" t="str">
        <f t="shared" si="576"/>
        <v/>
      </c>
      <c r="Z61" s="96" t="str">
        <f t="shared" si="576"/>
        <v/>
      </c>
      <c r="AA61" s="96" t="str">
        <f t="shared" si="576"/>
        <v/>
      </c>
      <c r="AB61" s="96" t="str">
        <f t="shared" si="576"/>
        <v/>
      </c>
      <c r="AC61" s="96" t="str">
        <f t="shared" si="576"/>
        <v/>
      </c>
      <c r="AD61" s="96" t="str">
        <f t="shared" si="576"/>
        <v/>
      </c>
      <c r="AE61" s="96" t="str">
        <f t="shared" si="576"/>
        <v/>
      </c>
      <c r="AF61" s="96" t="str">
        <f t="shared" si="576"/>
        <v/>
      </c>
      <c r="AG61" s="96" t="str">
        <f t="shared" si="576"/>
        <v/>
      </c>
      <c r="AH61" s="97" t="str">
        <f t="shared" si="576"/>
        <v/>
      </c>
      <c r="AJ61" s="220">
        <f t="shared" ca="1" si="27"/>
        <v>0.69794182677896144</v>
      </c>
      <c r="AL61" s="183">
        <f t="shared" ca="1" si="5"/>
        <v>1</v>
      </c>
      <c r="AM61" s="179">
        <f t="shared" ref="AM61" ca="1" si="577">IF((IF(AM$12&lt;=($AH$6*$D$6),ROUNDUP($AJ61+(AL$12*$AO$6),0),""))&lt;=($F61+$F62),(IF(AM$12&lt;=($AH$6*$D$6),ROUNDUP($AJ61+(AL$12*$AO$6),0),"")),"")</f>
        <v>3</v>
      </c>
      <c r="AN61" s="179">
        <f t="shared" ref="AN61" ca="1" si="578">IF((IF(AN$12&lt;=($AH$6*$D$6),ROUNDUP($AJ61+(AM$12*$AO$6),0),""))&lt;=($F61+$F62),(IF(AN$12&lt;=($AH$6*$D$6),ROUNDUP($AJ61+(AM$12*$AO$6),0),"")),"")</f>
        <v>5</v>
      </c>
      <c r="AO61" s="179">
        <f t="shared" ref="AO61" ca="1" si="579">IF((IF(AO$12&lt;=($AH$6*$D$6),ROUNDUP($AJ61+(AN$12*$AO$6),0),""))&lt;=($F61+$F62),(IF(AO$12&lt;=($AH$6*$D$6),ROUNDUP($AJ61+(AN$12*$AO$6),0),"")),"")</f>
        <v>7</v>
      </c>
      <c r="AP61" s="179">
        <f t="shared" ref="AP61" ca="1" si="580">IF((IF(AP$12&lt;=($AH$6*$D$6),ROUNDUP($AJ61+(AO$12*$AO$6),0),""))&lt;=($F61+$F62),(IF(AP$12&lt;=($AH$6*$D$6),ROUNDUP($AJ61+(AO$12*$AO$6),0),"")),"")</f>
        <v>9</v>
      </c>
      <c r="AQ61" s="179">
        <f t="shared" ref="AQ61" ca="1" si="581">IF((IF(AQ$12&lt;=($AH$6*$D$6),ROUNDUP($AJ61+(AP$12*$AO$6),0),""))&lt;=($F61+$F62),(IF(AQ$12&lt;=($AH$6*$D$6),ROUNDUP($AJ61+(AP$12*$AO$6),0),"")),"")</f>
        <v>11</v>
      </c>
      <c r="AR61" s="179">
        <f t="shared" ref="AR61" ca="1" si="582">IF((IF(AR$12&lt;=($AH$6*$D$6),ROUNDUP($AJ61+(AQ$12*$AO$6),0),""))&lt;=($F61+$F62),(IF(AR$12&lt;=($AH$6*$D$6),ROUNDUP($AJ61+(AQ$12*$AO$6),0),"")),"")</f>
        <v>13</v>
      </c>
      <c r="AS61" s="179">
        <f t="shared" ref="AS61" ca="1" si="583">IF((IF(AS$12&lt;=($AH$6*$D$6),ROUNDUP($AJ61+(AR$12*$AO$6),0),""))&lt;=($F61+$F62),(IF(AS$12&lt;=($AH$6*$D$6),ROUNDUP($AJ61+(AR$12*$AO$6),0),"")),"")</f>
        <v>15</v>
      </c>
      <c r="AT61" s="179">
        <f t="shared" ref="AT61" ca="1" si="584">IF((IF(AT$12&lt;=($AH$6*$D$6),ROUNDUP($AJ61+(AS$12*$AO$6),0),""))&lt;=($F61+$F62),(IF(AT$12&lt;=($AH$6*$D$6),ROUNDUP($AJ61+(AS$12*$AO$6),0),"")),"")</f>
        <v>17</v>
      </c>
      <c r="AU61" s="179">
        <f t="shared" ref="AU61" ca="1" si="585">IF((IF(AU$12&lt;=($AH$6*$D$6),ROUNDUP($AJ61+(AT$12*$AO$6),0),""))&lt;=($F61+$F62),(IF(AU$12&lt;=($AH$6*$D$6),ROUNDUP($AJ61+(AT$12*$AO$6),0),"")),"")</f>
        <v>19</v>
      </c>
      <c r="AV61" s="179" t="str">
        <f t="shared" ref="AV61" si="586">IF((IF(AV$12&lt;=($AH$6*$D$6),ROUNDUP($AJ61+(AU$12*$AO$6),0),""))&lt;=($F61+$F62),(IF(AV$12&lt;=($AH$6*$D$6),ROUNDUP($AJ61+(AU$12*$AO$6),0),"")),"")</f>
        <v/>
      </c>
      <c r="AW61" s="179" t="str">
        <f t="shared" ref="AW61" si="587">IF((IF(AW$12&lt;=($AH$6*$D$6),ROUNDUP($AJ61+(AV$12*$AO$6),0),""))&lt;=($F61+$F62),(IF(AW$12&lt;=($AH$6*$D$6),ROUNDUP($AJ61+(AV$12*$AO$6),0),"")),"")</f>
        <v/>
      </c>
      <c r="AX61" s="179" t="str">
        <f t="shared" ref="AX61" si="588">IF((IF(AX$12&lt;=($AH$6*$D$6),ROUNDUP($AJ61+(AW$12*$AO$6),0),""))&lt;=($F61+$F62),(IF(AX$12&lt;=($AH$6*$D$6),ROUNDUP($AJ61+(AW$12*$AO$6),0),"")),"")</f>
        <v/>
      </c>
      <c r="AY61" s="179" t="str">
        <f t="shared" ref="AY61" si="589">IF((IF(AY$12&lt;=($AH$6*$D$6),ROUNDUP($AJ61+(AX$12*$AO$6),0),""))&lt;=($F61+$F62),(IF(AY$12&lt;=($AH$6*$D$6),ROUNDUP($AJ61+(AX$12*$AO$6),0),"")),"")</f>
        <v/>
      </c>
      <c r="AZ61" s="181" t="str">
        <f t="shared" ref="AZ61" si="590">IF((IF(AZ$12&lt;=($AH$6*$D$6),ROUNDUP($AJ61+(AY$12*$AO$6),0),""))&lt;=($F61+$F62),(IF(AZ$12&lt;=($AH$6*$D$6),ROUNDUP($AJ61+(AY$12*$AO$6),0),"")),"")</f>
        <v/>
      </c>
      <c r="BB61" s="220">
        <f t="shared" ref="BB61" ca="1" si="591">IF(C61&gt;=$D$6,RAND()*$AO$7,RAND()*C61/$AH$7)</f>
        <v>1.0028143249529204</v>
      </c>
      <c r="BD61" s="183">
        <f t="shared" ca="1" si="86"/>
        <v>2</v>
      </c>
      <c r="BE61" s="229">
        <f t="shared" ref="BE61" ca="1" si="592">IF($C61&gt;=$AH$7,(IF(BE$12&lt;=$AH$7,ROUNDUP($BB61+(BD$12*(($F61+$F62)/$AH$7)),0),"")),(IF(BE$12&lt;=$C61,BE$12,"")))</f>
        <v>6</v>
      </c>
      <c r="BF61" s="229">
        <f t="shared" ref="BF61" ca="1" si="593">IF($C61&gt;=$AH$7,(IF(BF$12&lt;=$AH$7,ROUNDUP($BB61+(BE$12*(($F61+$F62)/$AH$7)),0),"")),(IF(BF$12&lt;=$C61,BF$12,"")))</f>
        <v>10</v>
      </c>
      <c r="BG61" s="229">
        <f t="shared" ref="BG61" ca="1" si="594">IF($C61&gt;=$AH$7,(IF(BG$12&lt;=$AH$7,ROUNDUP($BB61+(BF$12*(($F61+$F62)/$AH$7)),0),"")),(IF(BG$12&lt;=$C61,BG$12,"")))</f>
        <v>14</v>
      </c>
      <c r="BH61" s="231">
        <f t="shared" ref="BH61" ca="1" si="595">IF($C61&gt;=$AH$7,(IF(BH$12&lt;=$AH$7,ROUNDUP($BB61+(BG$12*(($F61+$F62)/$AH$7)),0),"")),(IF(BH$12&lt;=$C61,BH$12,"")))</f>
        <v>18</v>
      </c>
    </row>
    <row r="62" spans="1:60" s="66" customFormat="1" x14ac:dyDescent="0.25">
      <c r="A62" s="101" t="s">
        <v>26</v>
      </c>
      <c r="B62" s="84" t="s">
        <v>128</v>
      </c>
      <c r="C62" s="103">
        <f>C61</f>
        <v>157</v>
      </c>
      <c r="D62" s="103">
        <f>D61</f>
        <v>16</v>
      </c>
      <c r="E62" s="104">
        <f>E61</f>
        <v>141</v>
      </c>
      <c r="F62" s="125">
        <f t="shared" si="21"/>
        <v>12</v>
      </c>
      <c r="G62" s="67">
        <f t="shared" ref="G62" si="596">IF(E62&gt;0,E62/F62,"")</f>
        <v>11.75</v>
      </c>
      <c r="H62" s="117">
        <f t="shared" ca="1" si="91"/>
        <v>3.762986655391241</v>
      </c>
      <c r="I62" s="83"/>
      <c r="J62" s="95">
        <f t="shared" ca="1" si="92"/>
        <v>4</v>
      </c>
      <c r="K62" s="96">
        <f t="shared" ref="K62:AH62" ca="1" si="597">IF(K$12&lt;=$F62,ROUNDUP($H62+J$12*$G62,0),"")</f>
        <v>16</v>
      </c>
      <c r="L62" s="96">
        <f t="shared" ca="1" si="597"/>
        <v>28</v>
      </c>
      <c r="M62" s="96">
        <f t="shared" ca="1" si="597"/>
        <v>40</v>
      </c>
      <c r="N62" s="96">
        <f t="shared" ca="1" si="597"/>
        <v>51</v>
      </c>
      <c r="O62" s="96">
        <f t="shared" ca="1" si="597"/>
        <v>63</v>
      </c>
      <c r="P62" s="96">
        <f t="shared" ca="1" si="597"/>
        <v>75</v>
      </c>
      <c r="Q62" s="96">
        <f t="shared" ca="1" si="597"/>
        <v>87</v>
      </c>
      <c r="R62" s="96">
        <f t="shared" ca="1" si="597"/>
        <v>98</v>
      </c>
      <c r="S62" s="96">
        <f t="shared" ca="1" si="597"/>
        <v>110</v>
      </c>
      <c r="T62" s="96">
        <f t="shared" ca="1" si="597"/>
        <v>122</v>
      </c>
      <c r="U62" s="96">
        <f t="shared" ca="1" si="597"/>
        <v>134</v>
      </c>
      <c r="V62" s="96" t="str">
        <f t="shared" si="597"/>
        <v/>
      </c>
      <c r="W62" s="96" t="str">
        <f t="shared" si="597"/>
        <v/>
      </c>
      <c r="X62" s="96" t="str">
        <f t="shared" si="597"/>
        <v/>
      </c>
      <c r="Y62" s="96" t="str">
        <f t="shared" si="597"/>
        <v/>
      </c>
      <c r="Z62" s="96" t="str">
        <f t="shared" si="597"/>
        <v/>
      </c>
      <c r="AA62" s="96" t="str">
        <f t="shared" si="597"/>
        <v/>
      </c>
      <c r="AB62" s="96" t="str">
        <f t="shared" si="597"/>
        <v/>
      </c>
      <c r="AC62" s="96" t="str">
        <f t="shared" si="597"/>
        <v/>
      </c>
      <c r="AD62" s="96" t="str">
        <f t="shared" si="597"/>
        <v/>
      </c>
      <c r="AE62" s="96" t="str">
        <f t="shared" si="597"/>
        <v/>
      </c>
      <c r="AF62" s="96" t="str">
        <f t="shared" si="597"/>
        <v/>
      </c>
      <c r="AG62" s="96" t="str">
        <f t="shared" si="597"/>
        <v/>
      </c>
      <c r="AH62" s="97" t="str">
        <f t="shared" si="597"/>
        <v/>
      </c>
      <c r="AJ62" s="220"/>
      <c r="AL62" s="183"/>
      <c r="AM62" s="179"/>
      <c r="AN62" s="179"/>
      <c r="AO62" s="179"/>
      <c r="AP62" s="179"/>
      <c r="AQ62" s="179"/>
      <c r="AR62" s="179"/>
      <c r="AS62" s="179"/>
      <c r="AT62" s="179"/>
      <c r="AU62" s="179"/>
      <c r="AV62" s="179"/>
      <c r="AW62" s="179"/>
      <c r="AX62" s="179"/>
      <c r="AY62" s="179"/>
      <c r="AZ62" s="181"/>
      <c r="BB62" s="220"/>
      <c r="BD62" s="183"/>
      <c r="BE62" s="229"/>
      <c r="BF62" s="229"/>
      <c r="BG62" s="229"/>
      <c r="BH62" s="231"/>
    </row>
    <row r="63" spans="1:60" s="66" customFormat="1" x14ac:dyDescent="0.25">
      <c r="A63" s="101" t="s">
        <v>27</v>
      </c>
      <c r="B63" s="84" t="s">
        <v>102</v>
      </c>
      <c r="C63" s="85">
        <v>128</v>
      </c>
      <c r="D63" s="85">
        <v>9</v>
      </c>
      <c r="E63" s="104">
        <f>C63-D63</f>
        <v>119</v>
      </c>
      <c r="F63" s="125">
        <f t="shared" ref="F63" si="598">IF(D63&lt;=$K$6,D63,IF(E63&gt;=$D$6-$K$6,$K$6,IF($D$6&lt;=C63,$D$6-E63,C63-E63)))</f>
        <v>8</v>
      </c>
      <c r="G63" s="67">
        <f t="shared" ref="G63" si="599">IF(D63&gt;0,D63/F63,"")</f>
        <v>1.125</v>
      </c>
      <c r="H63" s="117">
        <f t="shared" ca="1" si="91"/>
        <v>0.7903230114374713</v>
      </c>
      <c r="I63" s="83"/>
      <c r="J63" s="95">
        <f t="shared" ca="1" si="92"/>
        <v>1</v>
      </c>
      <c r="K63" s="96">
        <f t="shared" ref="K63:AH63" ca="1" si="600">IF(K$12&lt;=$F63,ROUNDUP($H63+J$12*$G63,0),"")</f>
        <v>2</v>
      </c>
      <c r="L63" s="96">
        <f t="shared" ca="1" si="600"/>
        <v>4</v>
      </c>
      <c r="M63" s="96">
        <f t="shared" ca="1" si="600"/>
        <v>5</v>
      </c>
      <c r="N63" s="96">
        <f t="shared" ca="1" si="600"/>
        <v>6</v>
      </c>
      <c r="O63" s="96">
        <f t="shared" ca="1" si="600"/>
        <v>7</v>
      </c>
      <c r="P63" s="96">
        <f t="shared" ca="1" si="600"/>
        <v>8</v>
      </c>
      <c r="Q63" s="96">
        <f t="shared" ca="1" si="600"/>
        <v>9</v>
      </c>
      <c r="R63" s="96" t="str">
        <f t="shared" si="600"/>
        <v/>
      </c>
      <c r="S63" s="96" t="str">
        <f t="shared" si="600"/>
        <v/>
      </c>
      <c r="T63" s="96" t="str">
        <f t="shared" si="600"/>
        <v/>
      </c>
      <c r="U63" s="96" t="str">
        <f t="shared" si="600"/>
        <v/>
      </c>
      <c r="V63" s="96" t="str">
        <f t="shared" si="600"/>
        <v/>
      </c>
      <c r="W63" s="96" t="str">
        <f t="shared" si="600"/>
        <v/>
      </c>
      <c r="X63" s="96" t="str">
        <f t="shared" si="600"/>
        <v/>
      </c>
      <c r="Y63" s="96" t="str">
        <f t="shared" si="600"/>
        <v/>
      </c>
      <c r="Z63" s="96" t="str">
        <f t="shared" si="600"/>
        <v/>
      </c>
      <c r="AA63" s="96" t="str">
        <f t="shared" si="600"/>
        <v/>
      </c>
      <c r="AB63" s="96" t="str">
        <f t="shared" si="600"/>
        <v/>
      </c>
      <c r="AC63" s="96" t="str">
        <f t="shared" si="600"/>
        <v/>
      </c>
      <c r="AD63" s="96" t="str">
        <f t="shared" si="600"/>
        <v/>
      </c>
      <c r="AE63" s="96" t="str">
        <f t="shared" si="600"/>
        <v/>
      </c>
      <c r="AF63" s="96" t="str">
        <f t="shared" si="600"/>
        <v/>
      </c>
      <c r="AG63" s="96" t="str">
        <f t="shared" si="600"/>
        <v/>
      </c>
      <c r="AH63" s="97" t="str">
        <f t="shared" si="600"/>
        <v/>
      </c>
      <c r="AJ63" s="220">
        <f t="shared" ca="1" si="27"/>
        <v>0.64873315750496885</v>
      </c>
      <c r="AL63" s="183">
        <f t="shared" ca="1" si="5"/>
        <v>1</v>
      </c>
      <c r="AM63" s="179">
        <f t="shared" ref="AM63" ca="1" si="601">IF((IF(AM$12&lt;=($AH$6*$D$6),ROUNDUP($AJ63+(AL$12*$AO$6),0),""))&lt;=($F63+$F64),(IF(AM$12&lt;=($AH$6*$D$6),ROUNDUP($AJ63+(AL$12*$AO$6),0),"")),"")</f>
        <v>3</v>
      </c>
      <c r="AN63" s="179">
        <f t="shared" ref="AN63" ca="1" si="602">IF((IF(AN$12&lt;=($AH$6*$D$6),ROUNDUP($AJ63+(AM$12*$AO$6),0),""))&lt;=($F63+$F64),(IF(AN$12&lt;=($AH$6*$D$6),ROUNDUP($AJ63+(AM$12*$AO$6),0),"")),"")</f>
        <v>5</v>
      </c>
      <c r="AO63" s="179">
        <f t="shared" ref="AO63" ca="1" si="603">IF((IF(AO$12&lt;=($AH$6*$D$6),ROUNDUP($AJ63+(AN$12*$AO$6),0),""))&lt;=($F63+$F64),(IF(AO$12&lt;=($AH$6*$D$6),ROUNDUP($AJ63+(AN$12*$AO$6),0),"")),"")</f>
        <v>7</v>
      </c>
      <c r="AP63" s="179">
        <f t="shared" ref="AP63" ca="1" si="604">IF((IF(AP$12&lt;=($AH$6*$D$6),ROUNDUP($AJ63+(AO$12*$AO$6),0),""))&lt;=($F63+$F64),(IF(AP$12&lt;=($AH$6*$D$6),ROUNDUP($AJ63+(AO$12*$AO$6),0),"")),"")</f>
        <v>9</v>
      </c>
      <c r="AQ63" s="179">
        <f t="shared" ref="AQ63" ca="1" si="605">IF((IF(AQ$12&lt;=($AH$6*$D$6),ROUNDUP($AJ63+(AP$12*$AO$6),0),""))&lt;=($F63+$F64),(IF(AQ$12&lt;=($AH$6*$D$6),ROUNDUP($AJ63+(AP$12*$AO$6),0),"")),"")</f>
        <v>11</v>
      </c>
      <c r="AR63" s="179">
        <f t="shared" ref="AR63" ca="1" si="606">IF((IF(AR$12&lt;=($AH$6*$D$6),ROUNDUP($AJ63+(AQ$12*$AO$6),0),""))&lt;=($F63+$F64),(IF(AR$12&lt;=($AH$6*$D$6),ROUNDUP($AJ63+(AQ$12*$AO$6),0),"")),"")</f>
        <v>13</v>
      </c>
      <c r="AS63" s="179">
        <f t="shared" ref="AS63" ca="1" si="607">IF((IF(AS$12&lt;=($AH$6*$D$6),ROUNDUP($AJ63+(AR$12*$AO$6),0),""))&lt;=($F63+$F64),(IF(AS$12&lt;=($AH$6*$D$6),ROUNDUP($AJ63+(AR$12*$AO$6),0),"")),"")</f>
        <v>15</v>
      </c>
      <c r="AT63" s="179">
        <f t="shared" ref="AT63" ca="1" si="608">IF((IF(AT$12&lt;=($AH$6*$D$6),ROUNDUP($AJ63+(AS$12*$AO$6),0),""))&lt;=($F63+$F64),(IF(AT$12&lt;=($AH$6*$D$6),ROUNDUP($AJ63+(AS$12*$AO$6),0),"")),"")</f>
        <v>17</v>
      </c>
      <c r="AU63" s="179">
        <f t="shared" ref="AU63" ca="1" si="609">IF((IF(AU$12&lt;=($AH$6*$D$6),ROUNDUP($AJ63+(AT$12*$AO$6),0),""))&lt;=($F63+$F64),(IF(AU$12&lt;=($AH$6*$D$6),ROUNDUP($AJ63+(AT$12*$AO$6),0),"")),"")</f>
        <v>19</v>
      </c>
      <c r="AV63" s="179" t="str">
        <f t="shared" ref="AV63" si="610">IF((IF(AV$12&lt;=($AH$6*$D$6),ROUNDUP($AJ63+(AU$12*$AO$6),0),""))&lt;=($F63+$F64),(IF(AV$12&lt;=($AH$6*$D$6),ROUNDUP($AJ63+(AU$12*$AO$6),0),"")),"")</f>
        <v/>
      </c>
      <c r="AW63" s="179" t="str">
        <f t="shared" ref="AW63" si="611">IF((IF(AW$12&lt;=($AH$6*$D$6),ROUNDUP($AJ63+(AV$12*$AO$6),0),""))&lt;=($F63+$F64),(IF(AW$12&lt;=($AH$6*$D$6),ROUNDUP($AJ63+(AV$12*$AO$6),0),"")),"")</f>
        <v/>
      </c>
      <c r="AX63" s="179" t="str">
        <f t="shared" ref="AX63" si="612">IF((IF(AX$12&lt;=($AH$6*$D$6),ROUNDUP($AJ63+(AW$12*$AO$6),0),""))&lt;=($F63+$F64),(IF(AX$12&lt;=($AH$6*$D$6),ROUNDUP($AJ63+(AW$12*$AO$6),0),"")),"")</f>
        <v/>
      </c>
      <c r="AY63" s="179" t="str">
        <f t="shared" ref="AY63" si="613">IF((IF(AY$12&lt;=($AH$6*$D$6),ROUNDUP($AJ63+(AX$12*$AO$6),0),""))&lt;=($F63+$F64),(IF(AY$12&lt;=($AH$6*$D$6),ROUNDUP($AJ63+(AX$12*$AO$6),0),"")),"")</f>
        <v/>
      </c>
      <c r="AZ63" s="181" t="str">
        <f t="shared" ref="AZ63" si="614">IF((IF(AZ$12&lt;=($AH$6*$D$6),ROUNDUP($AJ63+(AY$12*$AO$6),0),""))&lt;=($F63+$F64),(IF(AZ$12&lt;=($AH$6*$D$6),ROUNDUP($AJ63+(AY$12*$AO$6),0),"")),"")</f>
        <v/>
      </c>
      <c r="BB63" s="220">
        <f t="shared" ref="BB63" ca="1" si="615">IF(C63&gt;=$D$6,RAND()*$AO$7,RAND()*C63/$AH$7)</f>
        <v>1.0005754968232186</v>
      </c>
      <c r="BD63" s="183">
        <f t="shared" ca="1" si="86"/>
        <v>2</v>
      </c>
      <c r="BE63" s="229">
        <f t="shared" ref="BE63" ca="1" si="616">IF($C63&gt;=$AH$7,(IF(BE$12&lt;=$AH$7,ROUNDUP($BB63+(BD$12*(($F63+$F64)/$AH$7)),0),"")),(IF(BE$12&lt;=$C63,BE$12,"")))</f>
        <v>6</v>
      </c>
      <c r="BF63" s="229">
        <f t="shared" ref="BF63" ca="1" si="617">IF($C63&gt;=$AH$7,(IF(BF$12&lt;=$AH$7,ROUNDUP($BB63+(BE$12*(($F63+$F64)/$AH$7)),0),"")),(IF(BF$12&lt;=$C63,BF$12,"")))</f>
        <v>10</v>
      </c>
      <c r="BG63" s="229">
        <f t="shared" ref="BG63" ca="1" si="618">IF($C63&gt;=$AH$7,(IF(BG$12&lt;=$AH$7,ROUNDUP($BB63+(BF$12*(($F63+$F64)/$AH$7)),0),"")),(IF(BG$12&lt;=$C63,BG$12,"")))</f>
        <v>14</v>
      </c>
      <c r="BH63" s="231">
        <f t="shared" ref="BH63" ca="1" si="619">IF($C63&gt;=$AH$7,(IF(BH$12&lt;=$AH$7,ROUNDUP($BB63+(BG$12*(($F63+$F64)/$AH$7)),0),"")),(IF(BH$12&lt;=$C63,BH$12,"")))</f>
        <v>18</v>
      </c>
    </row>
    <row r="64" spans="1:60" s="66" customFormat="1" x14ac:dyDescent="0.25">
      <c r="A64" s="101" t="s">
        <v>27</v>
      </c>
      <c r="B64" s="84" t="s">
        <v>128</v>
      </c>
      <c r="C64" s="103">
        <f>C63</f>
        <v>128</v>
      </c>
      <c r="D64" s="103">
        <f>D63</f>
        <v>9</v>
      </c>
      <c r="E64" s="104">
        <f>E63</f>
        <v>119</v>
      </c>
      <c r="F64" s="125">
        <f t="shared" si="21"/>
        <v>12</v>
      </c>
      <c r="G64" s="67">
        <f t="shared" ref="G64" si="620">IF(E64&gt;0,E64/F64,"")</f>
        <v>9.9166666666666661</v>
      </c>
      <c r="H64" s="117">
        <f t="shared" ca="1" si="91"/>
        <v>0.23075691925310554</v>
      </c>
      <c r="I64" s="83"/>
      <c r="J64" s="95">
        <f t="shared" ca="1" si="92"/>
        <v>1</v>
      </c>
      <c r="K64" s="96">
        <f t="shared" ref="K64:AH64" ca="1" si="621">IF(K$12&lt;=$F64,ROUNDUP($H64+J$12*$G64,0),"")</f>
        <v>11</v>
      </c>
      <c r="L64" s="96">
        <f t="shared" ca="1" si="621"/>
        <v>21</v>
      </c>
      <c r="M64" s="96">
        <f t="shared" ca="1" si="621"/>
        <v>30</v>
      </c>
      <c r="N64" s="96">
        <f t="shared" ca="1" si="621"/>
        <v>40</v>
      </c>
      <c r="O64" s="96">
        <f t="shared" ca="1" si="621"/>
        <v>50</v>
      </c>
      <c r="P64" s="96">
        <f t="shared" ca="1" si="621"/>
        <v>60</v>
      </c>
      <c r="Q64" s="96">
        <f t="shared" ca="1" si="621"/>
        <v>70</v>
      </c>
      <c r="R64" s="96">
        <f t="shared" ca="1" si="621"/>
        <v>80</v>
      </c>
      <c r="S64" s="96">
        <f t="shared" ca="1" si="621"/>
        <v>90</v>
      </c>
      <c r="T64" s="96">
        <f t="shared" ca="1" si="621"/>
        <v>100</v>
      </c>
      <c r="U64" s="96">
        <f t="shared" ca="1" si="621"/>
        <v>110</v>
      </c>
      <c r="V64" s="96" t="str">
        <f t="shared" si="621"/>
        <v/>
      </c>
      <c r="W64" s="96" t="str">
        <f t="shared" si="621"/>
        <v/>
      </c>
      <c r="X64" s="96" t="str">
        <f t="shared" si="621"/>
        <v/>
      </c>
      <c r="Y64" s="96" t="str">
        <f t="shared" si="621"/>
        <v/>
      </c>
      <c r="Z64" s="96" t="str">
        <f t="shared" si="621"/>
        <v/>
      </c>
      <c r="AA64" s="96" t="str">
        <f t="shared" si="621"/>
        <v/>
      </c>
      <c r="AB64" s="96" t="str">
        <f t="shared" si="621"/>
        <v/>
      </c>
      <c r="AC64" s="96" t="str">
        <f t="shared" si="621"/>
        <v/>
      </c>
      <c r="AD64" s="96" t="str">
        <f t="shared" si="621"/>
        <v/>
      </c>
      <c r="AE64" s="96" t="str">
        <f t="shared" si="621"/>
        <v/>
      </c>
      <c r="AF64" s="96" t="str">
        <f t="shared" si="621"/>
        <v/>
      </c>
      <c r="AG64" s="96" t="str">
        <f t="shared" si="621"/>
        <v/>
      </c>
      <c r="AH64" s="97" t="str">
        <f t="shared" si="621"/>
        <v/>
      </c>
      <c r="AJ64" s="220"/>
      <c r="AL64" s="183"/>
      <c r="AM64" s="179"/>
      <c r="AN64" s="179"/>
      <c r="AO64" s="179"/>
      <c r="AP64" s="179"/>
      <c r="AQ64" s="179"/>
      <c r="AR64" s="179"/>
      <c r="AS64" s="179"/>
      <c r="AT64" s="179"/>
      <c r="AU64" s="179"/>
      <c r="AV64" s="179"/>
      <c r="AW64" s="179"/>
      <c r="AX64" s="179"/>
      <c r="AY64" s="179"/>
      <c r="AZ64" s="181"/>
      <c r="BB64" s="220"/>
      <c r="BD64" s="183"/>
      <c r="BE64" s="229"/>
      <c r="BF64" s="229"/>
      <c r="BG64" s="229"/>
      <c r="BH64" s="231"/>
    </row>
    <row r="65" spans="1:60" s="66" customFormat="1" x14ac:dyDescent="0.25">
      <c r="A65" s="101" t="s">
        <v>28</v>
      </c>
      <c r="B65" s="84" t="s">
        <v>102</v>
      </c>
      <c r="C65" s="85">
        <v>185</v>
      </c>
      <c r="D65" s="85">
        <v>12</v>
      </c>
      <c r="E65" s="104">
        <f>C65-D65</f>
        <v>173</v>
      </c>
      <c r="F65" s="125">
        <f t="shared" ref="F65" si="622">IF(D65&lt;=$K$6,D65,IF(E65&gt;=$D$6-$K$6,$K$6,IF($D$6&lt;=C65,$D$6-E65,C65-E65)))</f>
        <v>8</v>
      </c>
      <c r="G65" s="67">
        <f t="shared" ref="G65" si="623">IF(D65&gt;0,D65/F65,"")</f>
        <v>1.5</v>
      </c>
      <c r="H65" s="117">
        <f t="shared" ca="1" si="91"/>
        <v>0.35840290683265974</v>
      </c>
      <c r="I65" s="83"/>
      <c r="J65" s="95">
        <f t="shared" ca="1" si="92"/>
        <v>1</v>
      </c>
      <c r="K65" s="96">
        <f t="shared" ref="K65:AH65" ca="1" si="624">IF(K$12&lt;=$F65,ROUNDUP($H65+J$12*$G65,0),"")</f>
        <v>2</v>
      </c>
      <c r="L65" s="96">
        <f t="shared" ca="1" si="624"/>
        <v>4</v>
      </c>
      <c r="M65" s="96">
        <f t="shared" ca="1" si="624"/>
        <v>5</v>
      </c>
      <c r="N65" s="96">
        <f t="shared" ca="1" si="624"/>
        <v>7</v>
      </c>
      <c r="O65" s="96">
        <f t="shared" ca="1" si="624"/>
        <v>8</v>
      </c>
      <c r="P65" s="96">
        <f t="shared" ca="1" si="624"/>
        <v>10</v>
      </c>
      <c r="Q65" s="96">
        <f t="shared" ca="1" si="624"/>
        <v>11</v>
      </c>
      <c r="R65" s="96" t="str">
        <f t="shared" si="624"/>
        <v/>
      </c>
      <c r="S65" s="96" t="str">
        <f t="shared" si="624"/>
        <v/>
      </c>
      <c r="T65" s="96" t="str">
        <f t="shared" si="624"/>
        <v/>
      </c>
      <c r="U65" s="96" t="str">
        <f t="shared" si="624"/>
        <v/>
      </c>
      <c r="V65" s="96" t="str">
        <f t="shared" si="624"/>
        <v/>
      </c>
      <c r="W65" s="96" t="str">
        <f t="shared" si="624"/>
        <v/>
      </c>
      <c r="X65" s="96" t="str">
        <f t="shared" si="624"/>
        <v/>
      </c>
      <c r="Y65" s="96" t="str">
        <f t="shared" si="624"/>
        <v/>
      </c>
      <c r="Z65" s="96" t="str">
        <f t="shared" si="624"/>
        <v/>
      </c>
      <c r="AA65" s="96" t="str">
        <f t="shared" si="624"/>
        <v/>
      </c>
      <c r="AB65" s="96" t="str">
        <f t="shared" si="624"/>
        <v/>
      </c>
      <c r="AC65" s="96" t="str">
        <f t="shared" si="624"/>
        <v/>
      </c>
      <c r="AD65" s="96" t="str">
        <f t="shared" si="624"/>
        <v/>
      </c>
      <c r="AE65" s="96" t="str">
        <f t="shared" si="624"/>
        <v/>
      </c>
      <c r="AF65" s="96" t="str">
        <f t="shared" si="624"/>
        <v/>
      </c>
      <c r="AG65" s="96" t="str">
        <f t="shared" si="624"/>
        <v/>
      </c>
      <c r="AH65" s="97" t="str">
        <f t="shared" si="624"/>
        <v/>
      </c>
      <c r="AJ65" s="220">
        <f t="shared" ca="1" si="27"/>
        <v>0.13147887058942787</v>
      </c>
      <c r="AL65" s="183">
        <f t="shared" ca="1" si="5"/>
        <v>1</v>
      </c>
      <c r="AM65" s="179">
        <f t="shared" ref="AM65" ca="1" si="625">IF((IF(AM$12&lt;=($AH$6*$D$6),ROUNDUP($AJ65+(AL$12*$AO$6),0),""))&lt;=($F65+$F66),(IF(AM$12&lt;=($AH$6*$D$6),ROUNDUP($AJ65+(AL$12*$AO$6),0),"")),"")</f>
        <v>3</v>
      </c>
      <c r="AN65" s="179">
        <f t="shared" ref="AN65" ca="1" si="626">IF((IF(AN$12&lt;=($AH$6*$D$6),ROUNDUP($AJ65+(AM$12*$AO$6),0),""))&lt;=($F65+$F66),(IF(AN$12&lt;=($AH$6*$D$6),ROUNDUP($AJ65+(AM$12*$AO$6),0),"")),"")</f>
        <v>5</v>
      </c>
      <c r="AO65" s="179">
        <f t="shared" ref="AO65" ca="1" si="627">IF((IF(AO$12&lt;=($AH$6*$D$6),ROUNDUP($AJ65+(AN$12*$AO$6),0),""))&lt;=($F65+$F66),(IF(AO$12&lt;=($AH$6*$D$6),ROUNDUP($AJ65+(AN$12*$AO$6),0),"")),"")</f>
        <v>7</v>
      </c>
      <c r="AP65" s="179">
        <f t="shared" ref="AP65" ca="1" si="628">IF((IF(AP$12&lt;=($AH$6*$D$6),ROUNDUP($AJ65+(AO$12*$AO$6),0),""))&lt;=($F65+$F66),(IF(AP$12&lt;=($AH$6*$D$6),ROUNDUP($AJ65+(AO$12*$AO$6),0),"")),"")</f>
        <v>9</v>
      </c>
      <c r="AQ65" s="179">
        <f t="shared" ref="AQ65" ca="1" si="629">IF((IF(AQ$12&lt;=($AH$6*$D$6),ROUNDUP($AJ65+(AP$12*$AO$6),0),""))&lt;=($F65+$F66),(IF(AQ$12&lt;=($AH$6*$D$6),ROUNDUP($AJ65+(AP$12*$AO$6),0),"")),"")</f>
        <v>11</v>
      </c>
      <c r="AR65" s="179">
        <f t="shared" ref="AR65" ca="1" si="630">IF((IF(AR$12&lt;=($AH$6*$D$6),ROUNDUP($AJ65+(AQ$12*$AO$6),0),""))&lt;=($F65+$F66),(IF(AR$12&lt;=($AH$6*$D$6),ROUNDUP($AJ65+(AQ$12*$AO$6),0),"")),"")</f>
        <v>13</v>
      </c>
      <c r="AS65" s="179">
        <f t="shared" ref="AS65" ca="1" si="631">IF((IF(AS$12&lt;=($AH$6*$D$6),ROUNDUP($AJ65+(AR$12*$AO$6),0),""))&lt;=($F65+$F66),(IF(AS$12&lt;=($AH$6*$D$6),ROUNDUP($AJ65+(AR$12*$AO$6),0),"")),"")</f>
        <v>15</v>
      </c>
      <c r="AT65" s="179">
        <f t="shared" ref="AT65" ca="1" si="632">IF((IF(AT$12&lt;=($AH$6*$D$6),ROUNDUP($AJ65+(AS$12*$AO$6),0),""))&lt;=($F65+$F66),(IF(AT$12&lt;=($AH$6*$D$6),ROUNDUP($AJ65+(AS$12*$AO$6),0),"")),"")</f>
        <v>17</v>
      </c>
      <c r="AU65" s="179">
        <f t="shared" ref="AU65" ca="1" si="633">IF((IF(AU$12&lt;=($AH$6*$D$6),ROUNDUP($AJ65+(AT$12*$AO$6),0),""))&lt;=($F65+$F66),(IF(AU$12&lt;=($AH$6*$D$6),ROUNDUP($AJ65+(AT$12*$AO$6),0),"")),"")</f>
        <v>19</v>
      </c>
      <c r="AV65" s="179" t="str">
        <f t="shared" ref="AV65" si="634">IF((IF(AV$12&lt;=($AH$6*$D$6),ROUNDUP($AJ65+(AU$12*$AO$6),0),""))&lt;=($F65+$F66),(IF(AV$12&lt;=($AH$6*$D$6),ROUNDUP($AJ65+(AU$12*$AO$6),0),"")),"")</f>
        <v/>
      </c>
      <c r="AW65" s="179" t="str">
        <f t="shared" ref="AW65" si="635">IF((IF(AW$12&lt;=($AH$6*$D$6),ROUNDUP($AJ65+(AV$12*$AO$6),0),""))&lt;=($F65+$F66),(IF(AW$12&lt;=($AH$6*$D$6),ROUNDUP($AJ65+(AV$12*$AO$6),0),"")),"")</f>
        <v/>
      </c>
      <c r="AX65" s="179" t="str">
        <f t="shared" ref="AX65" si="636">IF((IF(AX$12&lt;=($AH$6*$D$6),ROUNDUP($AJ65+(AW$12*$AO$6),0),""))&lt;=($F65+$F66),(IF(AX$12&lt;=($AH$6*$D$6),ROUNDUP($AJ65+(AW$12*$AO$6),0),"")),"")</f>
        <v/>
      </c>
      <c r="AY65" s="179" t="str">
        <f t="shared" ref="AY65" si="637">IF((IF(AY$12&lt;=($AH$6*$D$6),ROUNDUP($AJ65+(AX$12*$AO$6),0),""))&lt;=($F65+$F66),(IF(AY$12&lt;=($AH$6*$D$6),ROUNDUP($AJ65+(AX$12*$AO$6),0),"")),"")</f>
        <v/>
      </c>
      <c r="AZ65" s="181" t="str">
        <f t="shared" ref="AZ65" si="638">IF((IF(AZ$12&lt;=($AH$6*$D$6),ROUNDUP($AJ65+(AY$12*$AO$6),0),""))&lt;=($F65+$F66),(IF(AZ$12&lt;=($AH$6*$D$6),ROUNDUP($AJ65+(AY$12*$AO$6),0),"")),"")</f>
        <v/>
      </c>
      <c r="BB65" s="220">
        <f t="shared" ref="BB65" ca="1" si="639">IF(C65&gt;=$D$6,RAND()*$AO$7,RAND()*C65/$AH$7)</f>
        <v>0.80741251742962961</v>
      </c>
      <c r="BD65" s="183">
        <f t="shared" ca="1" si="86"/>
        <v>1</v>
      </c>
      <c r="BE65" s="229">
        <f t="shared" ref="BE65" ca="1" si="640">IF($C65&gt;=$AH$7,(IF(BE$12&lt;=$AH$7,ROUNDUP($BB65+(BD$12*(($F65+$F66)/$AH$7)),0),"")),(IF(BE$12&lt;=$C65,BE$12,"")))</f>
        <v>5</v>
      </c>
      <c r="BF65" s="229">
        <f t="shared" ref="BF65" ca="1" si="641">IF($C65&gt;=$AH$7,(IF(BF$12&lt;=$AH$7,ROUNDUP($BB65+(BE$12*(($F65+$F66)/$AH$7)),0),"")),(IF(BF$12&lt;=$C65,BF$12,"")))</f>
        <v>9</v>
      </c>
      <c r="BG65" s="229">
        <f t="shared" ref="BG65" ca="1" si="642">IF($C65&gt;=$AH$7,(IF(BG$12&lt;=$AH$7,ROUNDUP($BB65+(BF$12*(($F65+$F66)/$AH$7)),0),"")),(IF(BG$12&lt;=$C65,BG$12,"")))</f>
        <v>13</v>
      </c>
      <c r="BH65" s="231">
        <f t="shared" ref="BH65" ca="1" si="643">IF($C65&gt;=$AH$7,(IF(BH$12&lt;=$AH$7,ROUNDUP($BB65+(BG$12*(($F65+$F66)/$AH$7)),0),"")),(IF(BH$12&lt;=$C65,BH$12,"")))</f>
        <v>17</v>
      </c>
    </row>
    <row r="66" spans="1:60" s="66" customFormat="1" x14ac:dyDescent="0.25">
      <c r="A66" s="101" t="s">
        <v>28</v>
      </c>
      <c r="B66" s="84" t="s">
        <v>128</v>
      </c>
      <c r="C66" s="103">
        <f>C65</f>
        <v>185</v>
      </c>
      <c r="D66" s="103">
        <f>D65</f>
        <v>12</v>
      </c>
      <c r="E66" s="104">
        <f>E65</f>
        <v>173</v>
      </c>
      <c r="F66" s="125">
        <f t="shared" si="21"/>
        <v>12</v>
      </c>
      <c r="G66" s="67">
        <f t="shared" ref="G66" si="644">IF(E66&gt;0,E66/F66,"")</f>
        <v>14.416666666666666</v>
      </c>
      <c r="H66" s="117">
        <f t="shared" ca="1" si="91"/>
        <v>10.713723195935586</v>
      </c>
      <c r="I66" s="83"/>
      <c r="J66" s="95">
        <f t="shared" ca="1" si="92"/>
        <v>11</v>
      </c>
      <c r="K66" s="96">
        <f t="shared" ref="K66:AH66" ca="1" si="645">IF(K$12&lt;=$F66,ROUNDUP($H66+J$12*$G66,0),"")</f>
        <v>26</v>
      </c>
      <c r="L66" s="96">
        <f t="shared" ca="1" si="645"/>
        <v>40</v>
      </c>
      <c r="M66" s="96">
        <f t="shared" ca="1" si="645"/>
        <v>54</v>
      </c>
      <c r="N66" s="96">
        <f t="shared" ca="1" si="645"/>
        <v>69</v>
      </c>
      <c r="O66" s="96">
        <f t="shared" ca="1" si="645"/>
        <v>83</v>
      </c>
      <c r="P66" s="96">
        <f t="shared" ca="1" si="645"/>
        <v>98</v>
      </c>
      <c r="Q66" s="96">
        <f t="shared" ca="1" si="645"/>
        <v>112</v>
      </c>
      <c r="R66" s="96">
        <f t="shared" ca="1" si="645"/>
        <v>127</v>
      </c>
      <c r="S66" s="96">
        <f t="shared" ca="1" si="645"/>
        <v>141</v>
      </c>
      <c r="T66" s="96">
        <f t="shared" ca="1" si="645"/>
        <v>155</v>
      </c>
      <c r="U66" s="96">
        <f t="shared" ca="1" si="645"/>
        <v>170</v>
      </c>
      <c r="V66" s="96" t="str">
        <f t="shared" si="645"/>
        <v/>
      </c>
      <c r="W66" s="96" t="str">
        <f t="shared" si="645"/>
        <v/>
      </c>
      <c r="X66" s="96" t="str">
        <f t="shared" si="645"/>
        <v/>
      </c>
      <c r="Y66" s="96" t="str">
        <f t="shared" si="645"/>
        <v/>
      </c>
      <c r="Z66" s="96" t="str">
        <f t="shared" si="645"/>
        <v/>
      </c>
      <c r="AA66" s="96" t="str">
        <f t="shared" si="645"/>
        <v/>
      </c>
      <c r="AB66" s="96" t="str">
        <f t="shared" si="645"/>
        <v/>
      </c>
      <c r="AC66" s="96" t="str">
        <f t="shared" si="645"/>
        <v/>
      </c>
      <c r="AD66" s="96" t="str">
        <f t="shared" si="645"/>
        <v/>
      </c>
      <c r="AE66" s="96" t="str">
        <f t="shared" si="645"/>
        <v/>
      </c>
      <c r="AF66" s="96" t="str">
        <f t="shared" si="645"/>
        <v/>
      </c>
      <c r="AG66" s="96" t="str">
        <f t="shared" si="645"/>
        <v/>
      </c>
      <c r="AH66" s="97" t="str">
        <f t="shared" si="645"/>
        <v/>
      </c>
      <c r="AJ66" s="220"/>
      <c r="AL66" s="183"/>
      <c r="AM66" s="179"/>
      <c r="AN66" s="179"/>
      <c r="AO66" s="179"/>
      <c r="AP66" s="179"/>
      <c r="AQ66" s="179"/>
      <c r="AR66" s="179"/>
      <c r="AS66" s="179"/>
      <c r="AT66" s="179"/>
      <c r="AU66" s="179"/>
      <c r="AV66" s="179"/>
      <c r="AW66" s="179"/>
      <c r="AX66" s="179"/>
      <c r="AY66" s="179"/>
      <c r="AZ66" s="181"/>
      <c r="BB66" s="220"/>
      <c r="BD66" s="183"/>
      <c r="BE66" s="229"/>
      <c r="BF66" s="229"/>
      <c r="BG66" s="229"/>
      <c r="BH66" s="231"/>
    </row>
    <row r="67" spans="1:60" s="66" customFormat="1" x14ac:dyDescent="0.25">
      <c r="A67" s="101" t="s">
        <v>29</v>
      </c>
      <c r="B67" s="84" t="s">
        <v>102</v>
      </c>
      <c r="C67" s="85">
        <v>132</v>
      </c>
      <c r="D67" s="85">
        <v>7</v>
      </c>
      <c r="E67" s="104">
        <f>C67-D67</f>
        <v>125</v>
      </c>
      <c r="F67" s="125">
        <f t="shared" ref="F67" si="646">IF(D67&lt;=$K$6,D67,IF(E67&gt;=$D$6-$K$6,$K$6,IF($D$6&lt;=C67,$D$6-E67,C67-E67)))</f>
        <v>7</v>
      </c>
      <c r="G67" s="67">
        <f t="shared" ref="G67" si="647">IF(D67&gt;0,D67/F67,"")</f>
        <v>1</v>
      </c>
      <c r="H67" s="117">
        <f t="shared" ca="1" si="91"/>
        <v>3.9638945534410275E-2</v>
      </c>
      <c r="I67" s="83"/>
      <c r="J67" s="95">
        <f t="shared" ca="1" si="92"/>
        <v>1</v>
      </c>
      <c r="K67" s="96">
        <f t="shared" ref="K67:AH67" ca="1" si="648">IF(K$12&lt;=$F67,ROUNDUP($H67+J$12*$G67,0),"")</f>
        <v>2</v>
      </c>
      <c r="L67" s="96">
        <f t="shared" ca="1" si="648"/>
        <v>3</v>
      </c>
      <c r="M67" s="96">
        <f t="shared" ca="1" si="648"/>
        <v>4</v>
      </c>
      <c r="N67" s="96">
        <f t="shared" ca="1" si="648"/>
        <v>5</v>
      </c>
      <c r="O67" s="96">
        <f t="shared" ca="1" si="648"/>
        <v>6</v>
      </c>
      <c r="P67" s="96">
        <f t="shared" ca="1" si="648"/>
        <v>7</v>
      </c>
      <c r="Q67" s="96" t="str">
        <f t="shared" si="648"/>
        <v/>
      </c>
      <c r="R67" s="96" t="str">
        <f t="shared" si="648"/>
        <v/>
      </c>
      <c r="S67" s="96" t="str">
        <f t="shared" si="648"/>
        <v/>
      </c>
      <c r="T67" s="96" t="str">
        <f t="shared" si="648"/>
        <v/>
      </c>
      <c r="U67" s="96" t="str">
        <f t="shared" si="648"/>
        <v/>
      </c>
      <c r="V67" s="96" t="str">
        <f t="shared" si="648"/>
        <v/>
      </c>
      <c r="W67" s="96" t="str">
        <f t="shared" si="648"/>
        <v/>
      </c>
      <c r="X67" s="96" t="str">
        <f t="shared" si="648"/>
        <v/>
      </c>
      <c r="Y67" s="96" t="str">
        <f t="shared" si="648"/>
        <v/>
      </c>
      <c r="Z67" s="96" t="str">
        <f t="shared" si="648"/>
        <v/>
      </c>
      <c r="AA67" s="96" t="str">
        <f t="shared" si="648"/>
        <v/>
      </c>
      <c r="AB67" s="96" t="str">
        <f t="shared" si="648"/>
        <v/>
      </c>
      <c r="AC67" s="96" t="str">
        <f t="shared" si="648"/>
        <v/>
      </c>
      <c r="AD67" s="96" t="str">
        <f t="shared" si="648"/>
        <v/>
      </c>
      <c r="AE67" s="96" t="str">
        <f t="shared" si="648"/>
        <v/>
      </c>
      <c r="AF67" s="96" t="str">
        <f t="shared" si="648"/>
        <v/>
      </c>
      <c r="AG67" s="96" t="str">
        <f t="shared" si="648"/>
        <v/>
      </c>
      <c r="AH67" s="97" t="str">
        <f t="shared" si="648"/>
        <v/>
      </c>
      <c r="AJ67" s="220">
        <f t="shared" ca="1" si="27"/>
        <v>1.2563637999230493</v>
      </c>
      <c r="AL67" s="183">
        <f t="shared" ca="1" si="5"/>
        <v>2</v>
      </c>
      <c r="AM67" s="179">
        <f t="shared" ref="AM67" ca="1" si="649">IF((IF(AM$12&lt;=($AH$6*$D$6),ROUNDUP($AJ67+(AL$12*$AO$6),0),""))&lt;=($F67+$F68),(IF(AM$12&lt;=($AH$6*$D$6),ROUNDUP($AJ67+(AL$12*$AO$6),0),"")),"")</f>
        <v>4</v>
      </c>
      <c r="AN67" s="179">
        <f t="shared" ref="AN67" ca="1" si="650">IF((IF(AN$12&lt;=($AH$6*$D$6),ROUNDUP($AJ67+(AM$12*$AO$6),0),""))&lt;=($F67+$F68),(IF(AN$12&lt;=($AH$6*$D$6),ROUNDUP($AJ67+(AM$12*$AO$6),0),"")),"")</f>
        <v>6</v>
      </c>
      <c r="AO67" s="179">
        <f t="shared" ref="AO67" ca="1" si="651">IF((IF(AO$12&lt;=($AH$6*$D$6),ROUNDUP($AJ67+(AN$12*$AO$6),0),""))&lt;=($F67+$F68),(IF(AO$12&lt;=($AH$6*$D$6),ROUNDUP($AJ67+(AN$12*$AO$6),0),"")),"")</f>
        <v>8</v>
      </c>
      <c r="AP67" s="179">
        <f t="shared" ref="AP67" ca="1" si="652">IF((IF(AP$12&lt;=($AH$6*$D$6),ROUNDUP($AJ67+(AO$12*$AO$6),0),""))&lt;=($F67+$F68),(IF(AP$12&lt;=($AH$6*$D$6),ROUNDUP($AJ67+(AO$12*$AO$6),0),"")),"")</f>
        <v>10</v>
      </c>
      <c r="AQ67" s="179">
        <f t="shared" ref="AQ67" ca="1" si="653">IF((IF(AQ$12&lt;=($AH$6*$D$6),ROUNDUP($AJ67+(AP$12*$AO$6),0),""))&lt;=($F67+$F68),(IF(AQ$12&lt;=($AH$6*$D$6),ROUNDUP($AJ67+(AP$12*$AO$6),0),"")),"")</f>
        <v>12</v>
      </c>
      <c r="AR67" s="179">
        <f t="shared" ref="AR67" ca="1" si="654">IF((IF(AR$12&lt;=($AH$6*$D$6),ROUNDUP($AJ67+(AQ$12*$AO$6),0),""))&lt;=($F67+$F68),(IF(AR$12&lt;=($AH$6*$D$6),ROUNDUP($AJ67+(AQ$12*$AO$6),0),"")),"")</f>
        <v>14</v>
      </c>
      <c r="AS67" s="179">
        <f t="shared" ref="AS67" ca="1" si="655">IF((IF(AS$12&lt;=($AH$6*$D$6),ROUNDUP($AJ67+(AR$12*$AO$6),0),""))&lt;=($F67+$F68),(IF(AS$12&lt;=($AH$6*$D$6),ROUNDUP($AJ67+(AR$12*$AO$6),0),"")),"")</f>
        <v>16</v>
      </c>
      <c r="AT67" s="179">
        <f t="shared" ref="AT67" ca="1" si="656">IF((IF(AT$12&lt;=($AH$6*$D$6),ROUNDUP($AJ67+(AS$12*$AO$6),0),""))&lt;=($F67+$F68),(IF(AT$12&lt;=($AH$6*$D$6),ROUNDUP($AJ67+(AS$12*$AO$6),0),"")),"")</f>
        <v>18</v>
      </c>
      <c r="AU67" s="179">
        <f t="shared" ref="AU67" ca="1" si="657">IF((IF(AU$12&lt;=($AH$6*$D$6),ROUNDUP($AJ67+(AT$12*$AO$6),0),""))&lt;=($F67+$F68),(IF(AU$12&lt;=($AH$6*$D$6),ROUNDUP($AJ67+(AT$12*$AO$6),0),"")),"")</f>
        <v>20</v>
      </c>
      <c r="AV67" s="179" t="str">
        <f t="shared" ref="AV67" si="658">IF((IF(AV$12&lt;=($AH$6*$D$6),ROUNDUP($AJ67+(AU$12*$AO$6),0),""))&lt;=($F67+$F68),(IF(AV$12&lt;=($AH$6*$D$6),ROUNDUP($AJ67+(AU$12*$AO$6),0),"")),"")</f>
        <v/>
      </c>
      <c r="AW67" s="179" t="str">
        <f t="shared" ref="AW67" si="659">IF((IF(AW$12&lt;=($AH$6*$D$6),ROUNDUP($AJ67+(AV$12*$AO$6),0),""))&lt;=($F67+$F68),(IF(AW$12&lt;=($AH$6*$D$6),ROUNDUP($AJ67+(AV$12*$AO$6),0),"")),"")</f>
        <v/>
      </c>
      <c r="AX67" s="179" t="str">
        <f t="shared" ref="AX67" si="660">IF((IF(AX$12&lt;=($AH$6*$D$6),ROUNDUP($AJ67+(AW$12*$AO$6),0),""))&lt;=($F67+$F68),(IF(AX$12&lt;=($AH$6*$D$6),ROUNDUP($AJ67+(AW$12*$AO$6),0),"")),"")</f>
        <v/>
      </c>
      <c r="AY67" s="179" t="str">
        <f t="shared" ref="AY67" si="661">IF((IF(AY$12&lt;=($AH$6*$D$6),ROUNDUP($AJ67+(AX$12*$AO$6),0),""))&lt;=($F67+$F68),(IF(AY$12&lt;=($AH$6*$D$6),ROUNDUP($AJ67+(AX$12*$AO$6),0),"")),"")</f>
        <v/>
      </c>
      <c r="AZ67" s="181" t="str">
        <f t="shared" ref="AZ67" si="662">IF((IF(AZ$12&lt;=($AH$6*$D$6),ROUNDUP($AJ67+(AY$12*$AO$6),0),""))&lt;=($F67+$F68),(IF(AZ$12&lt;=($AH$6*$D$6),ROUNDUP($AJ67+(AY$12*$AO$6),0),"")),"")</f>
        <v/>
      </c>
      <c r="BB67" s="220">
        <f t="shared" ref="BB67" ca="1" si="663">IF(C67&gt;=$D$6,RAND()*$AO$7,RAND()*C67/$AH$7)</f>
        <v>1.8463423645095123E-2</v>
      </c>
      <c r="BD67" s="183">
        <f t="shared" ca="1" si="86"/>
        <v>1</v>
      </c>
      <c r="BE67" s="229">
        <f t="shared" ref="BE67" ca="1" si="664">IF($C67&gt;=$AH$7,(IF(BE$12&lt;=$AH$7,ROUNDUP($BB67+(BD$12*(($F67+$F68)/$AH$7)),0),"")),(IF(BE$12&lt;=$C67,BE$12,"")))</f>
        <v>5</v>
      </c>
      <c r="BF67" s="229">
        <f t="shared" ref="BF67" ca="1" si="665">IF($C67&gt;=$AH$7,(IF(BF$12&lt;=$AH$7,ROUNDUP($BB67+(BE$12*(($F67+$F68)/$AH$7)),0),"")),(IF(BF$12&lt;=$C67,BF$12,"")))</f>
        <v>9</v>
      </c>
      <c r="BG67" s="229">
        <f t="shared" ref="BG67" ca="1" si="666">IF($C67&gt;=$AH$7,(IF(BG$12&lt;=$AH$7,ROUNDUP($BB67+(BF$12*(($F67+$F68)/$AH$7)),0),"")),(IF(BG$12&lt;=$C67,BG$12,"")))</f>
        <v>13</v>
      </c>
      <c r="BH67" s="231">
        <f t="shared" ref="BH67" ca="1" si="667">IF($C67&gt;=$AH$7,(IF(BH$12&lt;=$AH$7,ROUNDUP($BB67+(BG$12*(($F67+$F68)/$AH$7)),0),"")),(IF(BH$12&lt;=$C67,BH$12,"")))</f>
        <v>17</v>
      </c>
    </row>
    <row r="68" spans="1:60" s="66" customFormat="1" x14ac:dyDescent="0.25">
      <c r="A68" s="101" t="s">
        <v>29</v>
      </c>
      <c r="B68" s="84" t="s">
        <v>128</v>
      </c>
      <c r="C68" s="103">
        <f>C67</f>
        <v>132</v>
      </c>
      <c r="D68" s="103">
        <f>D67</f>
        <v>7</v>
      </c>
      <c r="E68" s="104">
        <f>E67</f>
        <v>125</v>
      </c>
      <c r="F68" s="125">
        <f t="shared" si="21"/>
        <v>13</v>
      </c>
      <c r="G68" s="67">
        <f t="shared" ref="G68" si="668">IF(E68&gt;0,E68/F68,"")</f>
        <v>9.615384615384615</v>
      </c>
      <c r="H68" s="117">
        <f t="shared" ca="1" si="91"/>
        <v>5.0584381775556144</v>
      </c>
      <c r="I68" s="83"/>
      <c r="J68" s="95">
        <f t="shared" ca="1" si="92"/>
        <v>6</v>
      </c>
      <c r="K68" s="96">
        <f t="shared" ref="K68:AH68" ca="1" si="669">IF(K$12&lt;=$F68,ROUNDUP($H68+J$12*$G68,0),"")</f>
        <v>15</v>
      </c>
      <c r="L68" s="96">
        <f t="shared" ca="1" si="669"/>
        <v>25</v>
      </c>
      <c r="M68" s="96">
        <f t="shared" ca="1" si="669"/>
        <v>34</v>
      </c>
      <c r="N68" s="96">
        <f t="shared" ca="1" si="669"/>
        <v>44</v>
      </c>
      <c r="O68" s="96">
        <f t="shared" ca="1" si="669"/>
        <v>54</v>
      </c>
      <c r="P68" s="96">
        <f t="shared" ca="1" si="669"/>
        <v>63</v>
      </c>
      <c r="Q68" s="96">
        <f t="shared" ca="1" si="669"/>
        <v>73</v>
      </c>
      <c r="R68" s="96">
        <f t="shared" ca="1" si="669"/>
        <v>82</v>
      </c>
      <c r="S68" s="96">
        <f t="shared" ca="1" si="669"/>
        <v>92</v>
      </c>
      <c r="T68" s="96">
        <f t="shared" ca="1" si="669"/>
        <v>102</v>
      </c>
      <c r="U68" s="96">
        <f t="shared" ca="1" si="669"/>
        <v>111</v>
      </c>
      <c r="V68" s="96">
        <f t="shared" ca="1" si="669"/>
        <v>121</v>
      </c>
      <c r="W68" s="96" t="str">
        <f t="shared" si="669"/>
        <v/>
      </c>
      <c r="X68" s="96" t="str">
        <f t="shared" si="669"/>
        <v/>
      </c>
      <c r="Y68" s="96" t="str">
        <f t="shared" si="669"/>
        <v/>
      </c>
      <c r="Z68" s="96" t="str">
        <f t="shared" si="669"/>
        <v/>
      </c>
      <c r="AA68" s="96" t="str">
        <f t="shared" si="669"/>
        <v/>
      </c>
      <c r="AB68" s="96" t="str">
        <f t="shared" si="669"/>
        <v/>
      </c>
      <c r="AC68" s="96" t="str">
        <f t="shared" si="669"/>
        <v/>
      </c>
      <c r="AD68" s="96" t="str">
        <f t="shared" si="669"/>
        <v/>
      </c>
      <c r="AE68" s="96" t="str">
        <f t="shared" si="669"/>
        <v/>
      </c>
      <c r="AF68" s="96" t="str">
        <f t="shared" si="669"/>
        <v/>
      </c>
      <c r="AG68" s="96" t="str">
        <f t="shared" si="669"/>
        <v/>
      </c>
      <c r="AH68" s="97" t="str">
        <f t="shared" si="669"/>
        <v/>
      </c>
      <c r="AJ68" s="220"/>
      <c r="AL68" s="183"/>
      <c r="AM68" s="179"/>
      <c r="AN68" s="179"/>
      <c r="AO68" s="179"/>
      <c r="AP68" s="179"/>
      <c r="AQ68" s="179"/>
      <c r="AR68" s="179"/>
      <c r="AS68" s="179"/>
      <c r="AT68" s="179"/>
      <c r="AU68" s="179"/>
      <c r="AV68" s="179"/>
      <c r="AW68" s="179"/>
      <c r="AX68" s="179"/>
      <c r="AY68" s="179"/>
      <c r="AZ68" s="181"/>
      <c r="BB68" s="220"/>
      <c r="BD68" s="183"/>
      <c r="BE68" s="229"/>
      <c r="BF68" s="229"/>
      <c r="BG68" s="229"/>
      <c r="BH68" s="231"/>
    </row>
    <row r="69" spans="1:60" s="66" customFormat="1" x14ac:dyDescent="0.25">
      <c r="A69" s="101" t="s">
        <v>30</v>
      </c>
      <c r="B69" s="84" t="s">
        <v>102</v>
      </c>
      <c r="C69" s="85">
        <v>162</v>
      </c>
      <c r="D69" s="85">
        <v>21</v>
      </c>
      <c r="E69" s="104">
        <f>C69-D69</f>
        <v>141</v>
      </c>
      <c r="F69" s="125">
        <f t="shared" ref="F69" si="670">IF(D69&lt;=$K$6,D69,IF(E69&gt;=$D$6-$K$6,$K$6,IF($D$6&lt;=C69,$D$6-E69,C69-E69)))</f>
        <v>8</v>
      </c>
      <c r="G69" s="67">
        <f t="shared" ref="G69" si="671">IF(D69&gt;0,D69/F69,"")</f>
        <v>2.625</v>
      </c>
      <c r="H69" s="117">
        <f t="shared" ca="1" si="91"/>
        <v>0.75497385873994327</v>
      </c>
      <c r="I69" s="83"/>
      <c r="J69" s="95">
        <f t="shared" ca="1" si="92"/>
        <v>1</v>
      </c>
      <c r="K69" s="96">
        <f t="shared" ref="K69:AH69" ca="1" si="672">IF(K$12&lt;=$F69,ROUNDUP($H69+J$12*$G69,0),"")</f>
        <v>4</v>
      </c>
      <c r="L69" s="96">
        <f t="shared" ca="1" si="672"/>
        <v>7</v>
      </c>
      <c r="M69" s="96">
        <f t="shared" ca="1" si="672"/>
        <v>9</v>
      </c>
      <c r="N69" s="96">
        <f t="shared" ca="1" si="672"/>
        <v>12</v>
      </c>
      <c r="O69" s="96">
        <f t="shared" ca="1" si="672"/>
        <v>14</v>
      </c>
      <c r="P69" s="96">
        <f t="shared" ca="1" si="672"/>
        <v>17</v>
      </c>
      <c r="Q69" s="96">
        <f t="shared" ca="1" si="672"/>
        <v>20</v>
      </c>
      <c r="R69" s="96" t="str">
        <f t="shared" si="672"/>
        <v/>
      </c>
      <c r="S69" s="96" t="str">
        <f t="shared" si="672"/>
        <v/>
      </c>
      <c r="T69" s="96" t="str">
        <f t="shared" si="672"/>
        <v/>
      </c>
      <c r="U69" s="96" t="str">
        <f t="shared" si="672"/>
        <v/>
      </c>
      <c r="V69" s="96" t="str">
        <f t="shared" si="672"/>
        <v/>
      </c>
      <c r="W69" s="96" t="str">
        <f t="shared" si="672"/>
        <v/>
      </c>
      <c r="X69" s="96" t="str">
        <f t="shared" si="672"/>
        <v/>
      </c>
      <c r="Y69" s="96" t="str">
        <f t="shared" si="672"/>
        <v/>
      </c>
      <c r="Z69" s="96" t="str">
        <f t="shared" si="672"/>
        <v/>
      </c>
      <c r="AA69" s="96" t="str">
        <f t="shared" si="672"/>
        <v/>
      </c>
      <c r="AB69" s="96" t="str">
        <f t="shared" si="672"/>
        <v/>
      </c>
      <c r="AC69" s="96" t="str">
        <f t="shared" si="672"/>
        <v/>
      </c>
      <c r="AD69" s="96" t="str">
        <f t="shared" si="672"/>
        <v/>
      </c>
      <c r="AE69" s="96" t="str">
        <f t="shared" si="672"/>
        <v/>
      </c>
      <c r="AF69" s="96" t="str">
        <f t="shared" si="672"/>
        <v/>
      </c>
      <c r="AG69" s="96" t="str">
        <f t="shared" si="672"/>
        <v/>
      </c>
      <c r="AH69" s="97" t="str">
        <f t="shared" si="672"/>
        <v/>
      </c>
      <c r="AJ69" s="220">
        <f t="shared" ca="1" si="27"/>
        <v>0.92916548858339665</v>
      </c>
      <c r="AL69" s="183">
        <f t="shared" ca="1" si="5"/>
        <v>1</v>
      </c>
      <c r="AM69" s="179">
        <f t="shared" ref="AM69" ca="1" si="673">IF((IF(AM$12&lt;=($AH$6*$D$6),ROUNDUP($AJ69+(AL$12*$AO$6),0),""))&lt;=($F69+$F70),(IF(AM$12&lt;=($AH$6*$D$6),ROUNDUP($AJ69+(AL$12*$AO$6),0),"")),"")</f>
        <v>3</v>
      </c>
      <c r="AN69" s="179">
        <f t="shared" ref="AN69" ca="1" si="674">IF((IF(AN$12&lt;=($AH$6*$D$6),ROUNDUP($AJ69+(AM$12*$AO$6),0),""))&lt;=($F69+$F70),(IF(AN$12&lt;=($AH$6*$D$6),ROUNDUP($AJ69+(AM$12*$AO$6),0),"")),"")</f>
        <v>5</v>
      </c>
      <c r="AO69" s="179">
        <f t="shared" ref="AO69" ca="1" si="675">IF((IF(AO$12&lt;=($AH$6*$D$6),ROUNDUP($AJ69+(AN$12*$AO$6),0),""))&lt;=($F69+$F70),(IF(AO$12&lt;=($AH$6*$D$6),ROUNDUP($AJ69+(AN$12*$AO$6),0),"")),"")</f>
        <v>7</v>
      </c>
      <c r="AP69" s="179">
        <f t="shared" ref="AP69" ca="1" si="676">IF((IF(AP$12&lt;=($AH$6*$D$6),ROUNDUP($AJ69+(AO$12*$AO$6),0),""))&lt;=($F69+$F70),(IF(AP$12&lt;=($AH$6*$D$6),ROUNDUP($AJ69+(AO$12*$AO$6),0),"")),"")</f>
        <v>9</v>
      </c>
      <c r="AQ69" s="179">
        <f t="shared" ref="AQ69" ca="1" si="677">IF((IF(AQ$12&lt;=($AH$6*$D$6),ROUNDUP($AJ69+(AP$12*$AO$6),0),""))&lt;=($F69+$F70),(IF(AQ$12&lt;=($AH$6*$D$6),ROUNDUP($AJ69+(AP$12*$AO$6),0),"")),"")</f>
        <v>11</v>
      </c>
      <c r="AR69" s="179">
        <f t="shared" ref="AR69" ca="1" si="678">IF((IF(AR$12&lt;=($AH$6*$D$6),ROUNDUP($AJ69+(AQ$12*$AO$6),0),""))&lt;=($F69+$F70),(IF(AR$12&lt;=($AH$6*$D$6),ROUNDUP($AJ69+(AQ$12*$AO$6),0),"")),"")</f>
        <v>13</v>
      </c>
      <c r="AS69" s="179">
        <f t="shared" ref="AS69" ca="1" si="679">IF((IF(AS$12&lt;=($AH$6*$D$6),ROUNDUP($AJ69+(AR$12*$AO$6),0),""))&lt;=($F69+$F70),(IF(AS$12&lt;=($AH$6*$D$6),ROUNDUP($AJ69+(AR$12*$AO$6),0),"")),"")</f>
        <v>15</v>
      </c>
      <c r="AT69" s="179">
        <f t="shared" ref="AT69" ca="1" si="680">IF((IF(AT$12&lt;=($AH$6*$D$6),ROUNDUP($AJ69+(AS$12*$AO$6),0),""))&lt;=($F69+$F70),(IF(AT$12&lt;=($AH$6*$D$6),ROUNDUP($AJ69+(AS$12*$AO$6),0),"")),"")</f>
        <v>17</v>
      </c>
      <c r="AU69" s="179">
        <f t="shared" ref="AU69" ca="1" si="681">IF((IF(AU$12&lt;=($AH$6*$D$6),ROUNDUP($AJ69+(AT$12*$AO$6),0),""))&lt;=($F69+$F70),(IF(AU$12&lt;=($AH$6*$D$6),ROUNDUP($AJ69+(AT$12*$AO$6),0),"")),"")</f>
        <v>19</v>
      </c>
      <c r="AV69" s="179" t="str">
        <f t="shared" ref="AV69" si="682">IF((IF(AV$12&lt;=($AH$6*$D$6),ROUNDUP($AJ69+(AU$12*$AO$6),0),""))&lt;=($F69+$F70),(IF(AV$12&lt;=($AH$6*$D$6),ROUNDUP($AJ69+(AU$12*$AO$6),0),"")),"")</f>
        <v/>
      </c>
      <c r="AW69" s="179" t="str">
        <f t="shared" ref="AW69" si="683">IF((IF(AW$12&lt;=($AH$6*$D$6),ROUNDUP($AJ69+(AV$12*$AO$6),0),""))&lt;=($F69+$F70),(IF(AW$12&lt;=($AH$6*$D$6),ROUNDUP($AJ69+(AV$12*$AO$6),0),"")),"")</f>
        <v/>
      </c>
      <c r="AX69" s="179" t="str">
        <f t="shared" ref="AX69" si="684">IF((IF(AX$12&lt;=($AH$6*$D$6),ROUNDUP($AJ69+(AW$12*$AO$6),0),""))&lt;=($F69+$F70),(IF(AX$12&lt;=($AH$6*$D$6),ROUNDUP($AJ69+(AW$12*$AO$6),0),"")),"")</f>
        <v/>
      </c>
      <c r="AY69" s="179" t="str">
        <f t="shared" ref="AY69" si="685">IF((IF(AY$12&lt;=($AH$6*$D$6),ROUNDUP($AJ69+(AX$12*$AO$6),0),""))&lt;=($F69+$F70),(IF(AY$12&lt;=($AH$6*$D$6),ROUNDUP($AJ69+(AX$12*$AO$6),0),"")),"")</f>
        <v/>
      </c>
      <c r="AZ69" s="181" t="str">
        <f t="shared" ref="AZ69" si="686">IF((IF(AZ$12&lt;=($AH$6*$D$6),ROUNDUP($AJ69+(AY$12*$AO$6),0),""))&lt;=($F69+$F70),(IF(AZ$12&lt;=($AH$6*$D$6),ROUNDUP($AJ69+(AY$12*$AO$6),0),"")),"")</f>
        <v/>
      </c>
      <c r="BB69" s="220">
        <f t="shared" ref="BB69" ca="1" si="687">IF(C69&gt;=$D$6,RAND()*$AO$7,RAND()*C69/$AH$7)</f>
        <v>2.5949449846019426</v>
      </c>
      <c r="BD69" s="183">
        <f t="shared" ca="1" si="86"/>
        <v>3</v>
      </c>
      <c r="BE69" s="229">
        <f t="shared" ref="BE69" ca="1" si="688">IF($C69&gt;=$AH$7,(IF(BE$12&lt;=$AH$7,ROUNDUP($BB69+(BD$12*(($F69+$F70)/$AH$7)),0),"")),(IF(BE$12&lt;=$C69,BE$12,"")))</f>
        <v>7</v>
      </c>
      <c r="BF69" s="229">
        <f t="shared" ref="BF69" ca="1" si="689">IF($C69&gt;=$AH$7,(IF(BF$12&lt;=$AH$7,ROUNDUP($BB69+(BE$12*(($F69+$F70)/$AH$7)),0),"")),(IF(BF$12&lt;=$C69,BF$12,"")))</f>
        <v>11</v>
      </c>
      <c r="BG69" s="229">
        <f t="shared" ref="BG69" ca="1" si="690">IF($C69&gt;=$AH$7,(IF(BG$12&lt;=$AH$7,ROUNDUP($BB69+(BF$12*(($F69+$F70)/$AH$7)),0),"")),(IF(BG$12&lt;=$C69,BG$12,"")))</f>
        <v>15</v>
      </c>
      <c r="BH69" s="231">
        <f t="shared" ref="BH69" ca="1" si="691">IF($C69&gt;=$AH$7,(IF(BH$12&lt;=$AH$7,ROUNDUP($BB69+(BG$12*(($F69+$F70)/$AH$7)),0),"")),(IF(BH$12&lt;=$C69,BH$12,"")))</f>
        <v>19</v>
      </c>
    </row>
    <row r="70" spans="1:60" s="66" customFormat="1" x14ac:dyDescent="0.25">
      <c r="A70" s="101" t="s">
        <v>30</v>
      </c>
      <c r="B70" s="84" t="s">
        <v>128</v>
      </c>
      <c r="C70" s="103">
        <f>C69</f>
        <v>162</v>
      </c>
      <c r="D70" s="103">
        <f>D69</f>
        <v>21</v>
      </c>
      <c r="E70" s="104">
        <f>E69</f>
        <v>141</v>
      </c>
      <c r="F70" s="125">
        <f t="shared" si="21"/>
        <v>12</v>
      </c>
      <c r="G70" s="67">
        <f t="shared" ref="G70" si="692">IF(E70&gt;0,E70/F70,"")</f>
        <v>11.75</v>
      </c>
      <c r="H70" s="117">
        <f t="shared" ca="1" si="91"/>
        <v>7.0572660730490915</v>
      </c>
      <c r="I70" s="83"/>
      <c r="J70" s="95">
        <f t="shared" ca="1" si="92"/>
        <v>8</v>
      </c>
      <c r="K70" s="96">
        <f t="shared" ref="K70:AH70" ca="1" si="693">IF(K$12&lt;=$F70,ROUNDUP($H70+J$12*$G70,0),"")</f>
        <v>19</v>
      </c>
      <c r="L70" s="96">
        <f t="shared" ca="1" si="693"/>
        <v>31</v>
      </c>
      <c r="M70" s="96">
        <f t="shared" ca="1" si="693"/>
        <v>43</v>
      </c>
      <c r="N70" s="96">
        <f t="shared" ca="1" si="693"/>
        <v>55</v>
      </c>
      <c r="O70" s="96">
        <f t="shared" ca="1" si="693"/>
        <v>66</v>
      </c>
      <c r="P70" s="96">
        <f t="shared" ca="1" si="693"/>
        <v>78</v>
      </c>
      <c r="Q70" s="96">
        <f t="shared" ca="1" si="693"/>
        <v>90</v>
      </c>
      <c r="R70" s="96">
        <f t="shared" ca="1" si="693"/>
        <v>102</v>
      </c>
      <c r="S70" s="96">
        <f t="shared" ca="1" si="693"/>
        <v>113</v>
      </c>
      <c r="T70" s="96">
        <f t="shared" ca="1" si="693"/>
        <v>125</v>
      </c>
      <c r="U70" s="96">
        <f t="shared" ca="1" si="693"/>
        <v>137</v>
      </c>
      <c r="V70" s="96" t="str">
        <f t="shared" si="693"/>
        <v/>
      </c>
      <c r="W70" s="96" t="str">
        <f t="shared" si="693"/>
        <v/>
      </c>
      <c r="X70" s="96" t="str">
        <f t="shared" si="693"/>
        <v/>
      </c>
      <c r="Y70" s="96" t="str">
        <f t="shared" si="693"/>
        <v/>
      </c>
      <c r="Z70" s="96" t="str">
        <f t="shared" si="693"/>
        <v/>
      </c>
      <c r="AA70" s="96" t="str">
        <f t="shared" si="693"/>
        <v/>
      </c>
      <c r="AB70" s="96" t="str">
        <f t="shared" si="693"/>
        <v/>
      </c>
      <c r="AC70" s="96" t="str">
        <f t="shared" si="693"/>
        <v/>
      </c>
      <c r="AD70" s="96" t="str">
        <f t="shared" si="693"/>
        <v/>
      </c>
      <c r="AE70" s="96" t="str">
        <f t="shared" si="693"/>
        <v/>
      </c>
      <c r="AF70" s="96" t="str">
        <f t="shared" si="693"/>
        <v/>
      </c>
      <c r="AG70" s="96" t="str">
        <f t="shared" si="693"/>
        <v/>
      </c>
      <c r="AH70" s="97" t="str">
        <f t="shared" si="693"/>
        <v/>
      </c>
      <c r="AJ70" s="220"/>
      <c r="AL70" s="183"/>
      <c r="AM70" s="179"/>
      <c r="AN70" s="179"/>
      <c r="AO70" s="179"/>
      <c r="AP70" s="179"/>
      <c r="AQ70" s="179"/>
      <c r="AR70" s="179"/>
      <c r="AS70" s="179"/>
      <c r="AT70" s="179"/>
      <c r="AU70" s="179"/>
      <c r="AV70" s="179"/>
      <c r="AW70" s="179"/>
      <c r="AX70" s="179"/>
      <c r="AY70" s="179"/>
      <c r="AZ70" s="181"/>
      <c r="BB70" s="220"/>
      <c r="BD70" s="183"/>
      <c r="BE70" s="229"/>
      <c r="BF70" s="229"/>
      <c r="BG70" s="229"/>
      <c r="BH70" s="231"/>
    </row>
    <row r="71" spans="1:60" s="66" customFormat="1" x14ac:dyDescent="0.25">
      <c r="A71" s="101" t="s">
        <v>31</v>
      </c>
      <c r="B71" s="84" t="s">
        <v>102</v>
      </c>
      <c r="C71" s="85">
        <v>220</v>
      </c>
      <c r="D71" s="85">
        <v>26</v>
      </c>
      <c r="E71" s="104">
        <f>C71-D71</f>
        <v>194</v>
      </c>
      <c r="F71" s="125">
        <f t="shared" ref="F71" si="694">IF(D71&lt;=$K$6,D71,IF(E71&gt;=$D$6-$K$6,$K$6,IF($D$6&lt;=C71,$D$6-E71,C71-E71)))</f>
        <v>8</v>
      </c>
      <c r="G71" s="67">
        <f t="shared" ref="G71" si="695">IF(D71&gt;0,D71/F71,"")</f>
        <v>3.25</v>
      </c>
      <c r="H71" s="117">
        <f t="shared" ca="1" si="91"/>
        <v>0.24706794810530108</v>
      </c>
      <c r="I71" s="83"/>
      <c r="J71" s="95">
        <f t="shared" ca="1" si="92"/>
        <v>1</v>
      </c>
      <c r="K71" s="96">
        <f t="shared" ref="K71:AH71" ca="1" si="696">IF(K$12&lt;=$F71,ROUNDUP($H71+J$12*$G71,0),"")</f>
        <v>4</v>
      </c>
      <c r="L71" s="96">
        <f t="shared" ca="1" si="696"/>
        <v>7</v>
      </c>
      <c r="M71" s="96">
        <f t="shared" ca="1" si="696"/>
        <v>10</v>
      </c>
      <c r="N71" s="96">
        <f t="shared" ca="1" si="696"/>
        <v>14</v>
      </c>
      <c r="O71" s="96">
        <f t="shared" ca="1" si="696"/>
        <v>17</v>
      </c>
      <c r="P71" s="96">
        <f t="shared" ca="1" si="696"/>
        <v>20</v>
      </c>
      <c r="Q71" s="96">
        <f t="shared" ca="1" si="696"/>
        <v>23</v>
      </c>
      <c r="R71" s="96" t="str">
        <f t="shared" si="696"/>
        <v/>
      </c>
      <c r="S71" s="96" t="str">
        <f t="shared" si="696"/>
        <v/>
      </c>
      <c r="T71" s="96" t="str">
        <f t="shared" si="696"/>
        <v/>
      </c>
      <c r="U71" s="96" t="str">
        <f t="shared" si="696"/>
        <v/>
      </c>
      <c r="V71" s="96" t="str">
        <f t="shared" si="696"/>
        <v/>
      </c>
      <c r="W71" s="96" t="str">
        <f t="shared" si="696"/>
        <v/>
      </c>
      <c r="X71" s="96" t="str">
        <f t="shared" si="696"/>
        <v/>
      </c>
      <c r="Y71" s="96" t="str">
        <f t="shared" si="696"/>
        <v/>
      </c>
      <c r="Z71" s="96" t="str">
        <f t="shared" si="696"/>
        <v/>
      </c>
      <c r="AA71" s="96" t="str">
        <f t="shared" si="696"/>
        <v/>
      </c>
      <c r="AB71" s="96" t="str">
        <f t="shared" si="696"/>
        <v/>
      </c>
      <c r="AC71" s="96" t="str">
        <f t="shared" si="696"/>
        <v/>
      </c>
      <c r="AD71" s="96" t="str">
        <f t="shared" si="696"/>
        <v/>
      </c>
      <c r="AE71" s="96" t="str">
        <f t="shared" si="696"/>
        <v/>
      </c>
      <c r="AF71" s="96" t="str">
        <f t="shared" si="696"/>
        <v/>
      </c>
      <c r="AG71" s="96" t="str">
        <f t="shared" si="696"/>
        <v/>
      </c>
      <c r="AH71" s="97" t="str">
        <f t="shared" si="696"/>
        <v/>
      </c>
      <c r="AJ71" s="220">
        <f t="shared" ca="1" si="27"/>
        <v>0.67990904367696259</v>
      </c>
      <c r="AL71" s="183">
        <f t="shared" ca="1" si="5"/>
        <v>1</v>
      </c>
      <c r="AM71" s="179">
        <f t="shared" ref="AM71" ca="1" si="697">IF((IF(AM$12&lt;=($AH$6*$D$6),ROUNDUP($AJ71+(AL$12*$AO$6),0),""))&lt;=($F71+$F72),(IF(AM$12&lt;=($AH$6*$D$6),ROUNDUP($AJ71+(AL$12*$AO$6),0),"")),"")</f>
        <v>3</v>
      </c>
      <c r="AN71" s="179">
        <f t="shared" ref="AN71" ca="1" si="698">IF((IF(AN$12&lt;=($AH$6*$D$6),ROUNDUP($AJ71+(AM$12*$AO$6),0),""))&lt;=($F71+$F72),(IF(AN$12&lt;=($AH$6*$D$6),ROUNDUP($AJ71+(AM$12*$AO$6),0),"")),"")</f>
        <v>5</v>
      </c>
      <c r="AO71" s="179">
        <f t="shared" ref="AO71" ca="1" si="699">IF((IF(AO$12&lt;=($AH$6*$D$6),ROUNDUP($AJ71+(AN$12*$AO$6),0),""))&lt;=($F71+$F72),(IF(AO$12&lt;=($AH$6*$D$6),ROUNDUP($AJ71+(AN$12*$AO$6),0),"")),"")</f>
        <v>7</v>
      </c>
      <c r="AP71" s="179">
        <f t="shared" ref="AP71" ca="1" si="700">IF((IF(AP$12&lt;=($AH$6*$D$6),ROUNDUP($AJ71+(AO$12*$AO$6),0),""))&lt;=($F71+$F72),(IF(AP$12&lt;=($AH$6*$D$6),ROUNDUP($AJ71+(AO$12*$AO$6),0),"")),"")</f>
        <v>9</v>
      </c>
      <c r="AQ71" s="179">
        <f t="shared" ref="AQ71" ca="1" si="701">IF((IF(AQ$12&lt;=($AH$6*$D$6),ROUNDUP($AJ71+(AP$12*$AO$6),0),""))&lt;=($F71+$F72),(IF(AQ$12&lt;=($AH$6*$D$6),ROUNDUP($AJ71+(AP$12*$AO$6),0),"")),"")</f>
        <v>11</v>
      </c>
      <c r="AR71" s="179">
        <f t="shared" ref="AR71" ca="1" si="702">IF((IF(AR$12&lt;=($AH$6*$D$6),ROUNDUP($AJ71+(AQ$12*$AO$6),0),""))&lt;=($F71+$F72),(IF(AR$12&lt;=($AH$6*$D$6),ROUNDUP($AJ71+(AQ$12*$AO$6),0),"")),"")</f>
        <v>13</v>
      </c>
      <c r="AS71" s="179">
        <f t="shared" ref="AS71" ca="1" si="703">IF((IF(AS$12&lt;=($AH$6*$D$6),ROUNDUP($AJ71+(AR$12*$AO$6),0),""))&lt;=($F71+$F72),(IF(AS$12&lt;=($AH$6*$D$6),ROUNDUP($AJ71+(AR$12*$AO$6),0),"")),"")</f>
        <v>15</v>
      </c>
      <c r="AT71" s="179">
        <f t="shared" ref="AT71" ca="1" si="704">IF((IF(AT$12&lt;=($AH$6*$D$6),ROUNDUP($AJ71+(AS$12*$AO$6),0),""))&lt;=($F71+$F72),(IF(AT$12&lt;=($AH$6*$D$6),ROUNDUP($AJ71+(AS$12*$AO$6),0),"")),"")</f>
        <v>17</v>
      </c>
      <c r="AU71" s="179">
        <f t="shared" ref="AU71" ca="1" si="705">IF((IF(AU$12&lt;=($AH$6*$D$6),ROUNDUP($AJ71+(AT$12*$AO$6),0),""))&lt;=($F71+$F72),(IF(AU$12&lt;=($AH$6*$D$6),ROUNDUP($AJ71+(AT$12*$AO$6),0),"")),"")</f>
        <v>19</v>
      </c>
      <c r="AV71" s="179" t="str">
        <f t="shared" ref="AV71" si="706">IF((IF(AV$12&lt;=($AH$6*$D$6),ROUNDUP($AJ71+(AU$12*$AO$6),0),""))&lt;=($F71+$F72),(IF(AV$12&lt;=($AH$6*$D$6),ROUNDUP($AJ71+(AU$12*$AO$6),0),"")),"")</f>
        <v/>
      </c>
      <c r="AW71" s="179" t="str">
        <f t="shared" ref="AW71" si="707">IF((IF(AW$12&lt;=($AH$6*$D$6),ROUNDUP($AJ71+(AV$12*$AO$6),0),""))&lt;=($F71+$F72),(IF(AW$12&lt;=($AH$6*$D$6),ROUNDUP($AJ71+(AV$12*$AO$6),0),"")),"")</f>
        <v/>
      </c>
      <c r="AX71" s="179" t="str">
        <f t="shared" ref="AX71" si="708">IF((IF(AX$12&lt;=($AH$6*$D$6),ROUNDUP($AJ71+(AW$12*$AO$6),0),""))&lt;=($F71+$F72),(IF(AX$12&lt;=($AH$6*$D$6),ROUNDUP($AJ71+(AW$12*$AO$6),0),"")),"")</f>
        <v/>
      </c>
      <c r="AY71" s="179" t="str">
        <f t="shared" ref="AY71" si="709">IF((IF(AY$12&lt;=($AH$6*$D$6),ROUNDUP($AJ71+(AX$12*$AO$6),0),""))&lt;=($F71+$F72),(IF(AY$12&lt;=($AH$6*$D$6),ROUNDUP($AJ71+(AX$12*$AO$6),0),"")),"")</f>
        <v/>
      </c>
      <c r="AZ71" s="181" t="str">
        <f t="shared" ref="AZ71" si="710">IF((IF(AZ$12&lt;=($AH$6*$D$6),ROUNDUP($AJ71+(AY$12*$AO$6),0),""))&lt;=($F71+$F72),(IF(AZ$12&lt;=($AH$6*$D$6),ROUNDUP($AJ71+(AY$12*$AO$6),0),"")),"")</f>
        <v/>
      </c>
      <c r="BB71" s="220">
        <f t="shared" ref="BB71" ca="1" si="711">IF(C71&gt;=$D$6,RAND()*$AO$7,RAND()*C71/$AH$7)</f>
        <v>2.9386948753691287</v>
      </c>
      <c r="BD71" s="183">
        <f t="shared" ca="1" si="86"/>
        <v>3</v>
      </c>
      <c r="BE71" s="229">
        <f t="shared" ref="BE71" ca="1" si="712">IF($C71&gt;=$AH$7,(IF(BE$12&lt;=$AH$7,ROUNDUP($BB71+(BD$12*(($F71+$F72)/$AH$7)),0),"")),(IF(BE$12&lt;=$C71,BE$12,"")))</f>
        <v>7</v>
      </c>
      <c r="BF71" s="229">
        <f t="shared" ref="BF71" ca="1" si="713">IF($C71&gt;=$AH$7,(IF(BF$12&lt;=$AH$7,ROUNDUP($BB71+(BE$12*(($F71+$F72)/$AH$7)),0),"")),(IF(BF$12&lt;=$C71,BF$12,"")))</f>
        <v>11</v>
      </c>
      <c r="BG71" s="229">
        <f t="shared" ref="BG71" ca="1" si="714">IF($C71&gt;=$AH$7,(IF(BG$12&lt;=$AH$7,ROUNDUP($BB71+(BF$12*(($F71+$F72)/$AH$7)),0),"")),(IF(BG$12&lt;=$C71,BG$12,"")))</f>
        <v>15</v>
      </c>
      <c r="BH71" s="231">
        <f t="shared" ref="BH71" ca="1" si="715">IF($C71&gt;=$AH$7,(IF(BH$12&lt;=$AH$7,ROUNDUP($BB71+(BG$12*(($F71+$F72)/$AH$7)),0),"")),(IF(BH$12&lt;=$C71,BH$12,"")))</f>
        <v>19</v>
      </c>
    </row>
    <row r="72" spans="1:60" s="66" customFormat="1" x14ac:dyDescent="0.25">
      <c r="A72" s="101" t="s">
        <v>31</v>
      </c>
      <c r="B72" s="84" t="s">
        <v>128</v>
      </c>
      <c r="C72" s="103">
        <f>C71</f>
        <v>220</v>
      </c>
      <c r="D72" s="103">
        <f>D71</f>
        <v>26</v>
      </c>
      <c r="E72" s="104">
        <f>E71</f>
        <v>194</v>
      </c>
      <c r="F72" s="125">
        <f t="shared" si="21"/>
        <v>12</v>
      </c>
      <c r="G72" s="67">
        <f t="shared" ref="G72" si="716">IF(E72&gt;0,E72/F72,"")</f>
        <v>16.166666666666668</v>
      </c>
      <c r="H72" s="117">
        <f t="shared" ca="1" si="91"/>
        <v>6.1675398117894282</v>
      </c>
      <c r="I72" s="83"/>
      <c r="J72" s="95">
        <f t="shared" ca="1" si="92"/>
        <v>7</v>
      </c>
      <c r="K72" s="96">
        <f t="shared" ref="K72:AH72" ca="1" si="717">IF(K$12&lt;=$F72,ROUNDUP($H72+J$12*$G72,0),"")</f>
        <v>23</v>
      </c>
      <c r="L72" s="96">
        <f t="shared" ca="1" si="717"/>
        <v>39</v>
      </c>
      <c r="M72" s="96">
        <f t="shared" ca="1" si="717"/>
        <v>55</v>
      </c>
      <c r="N72" s="96">
        <f t="shared" ca="1" si="717"/>
        <v>71</v>
      </c>
      <c r="O72" s="96">
        <f t="shared" ca="1" si="717"/>
        <v>88</v>
      </c>
      <c r="P72" s="96">
        <f t="shared" ca="1" si="717"/>
        <v>104</v>
      </c>
      <c r="Q72" s="96">
        <f t="shared" ca="1" si="717"/>
        <v>120</v>
      </c>
      <c r="R72" s="96">
        <f t="shared" ca="1" si="717"/>
        <v>136</v>
      </c>
      <c r="S72" s="96">
        <f t="shared" ca="1" si="717"/>
        <v>152</v>
      </c>
      <c r="T72" s="96">
        <f t="shared" ca="1" si="717"/>
        <v>168</v>
      </c>
      <c r="U72" s="96">
        <f t="shared" ca="1" si="717"/>
        <v>185</v>
      </c>
      <c r="V72" s="96" t="str">
        <f t="shared" si="717"/>
        <v/>
      </c>
      <c r="W72" s="96" t="str">
        <f t="shared" si="717"/>
        <v/>
      </c>
      <c r="X72" s="96" t="str">
        <f t="shared" si="717"/>
        <v/>
      </c>
      <c r="Y72" s="96" t="str">
        <f t="shared" si="717"/>
        <v/>
      </c>
      <c r="Z72" s="96" t="str">
        <f t="shared" si="717"/>
        <v/>
      </c>
      <c r="AA72" s="96" t="str">
        <f t="shared" si="717"/>
        <v/>
      </c>
      <c r="AB72" s="96" t="str">
        <f t="shared" si="717"/>
        <v/>
      </c>
      <c r="AC72" s="96" t="str">
        <f t="shared" si="717"/>
        <v/>
      </c>
      <c r="AD72" s="96" t="str">
        <f t="shared" si="717"/>
        <v/>
      </c>
      <c r="AE72" s="96" t="str">
        <f t="shared" si="717"/>
        <v/>
      </c>
      <c r="AF72" s="96" t="str">
        <f t="shared" si="717"/>
        <v/>
      </c>
      <c r="AG72" s="96" t="str">
        <f t="shared" si="717"/>
        <v/>
      </c>
      <c r="AH72" s="97" t="str">
        <f t="shared" si="717"/>
        <v/>
      </c>
      <c r="AJ72" s="220"/>
      <c r="AL72" s="183"/>
      <c r="AM72" s="179"/>
      <c r="AN72" s="179"/>
      <c r="AO72" s="179"/>
      <c r="AP72" s="179"/>
      <c r="AQ72" s="179"/>
      <c r="AR72" s="179"/>
      <c r="AS72" s="179"/>
      <c r="AT72" s="179"/>
      <c r="AU72" s="179"/>
      <c r="AV72" s="179"/>
      <c r="AW72" s="179"/>
      <c r="AX72" s="179"/>
      <c r="AY72" s="179"/>
      <c r="AZ72" s="181"/>
      <c r="BB72" s="220"/>
      <c r="BD72" s="183"/>
      <c r="BE72" s="229"/>
      <c r="BF72" s="229"/>
      <c r="BG72" s="229"/>
      <c r="BH72" s="231"/>
    </row>
    <row r="73" spans="1:60" s="66" customFormat="1" x14ac:dyDescent="0.25">
      <c r="A73" s="101" t="s">
        <v>32</v>
      </c>
      <c r="B73" s="84" t="s">
        <v>102</v>
      </c>
      <c r="C73" s="88">
        <v>137</v>
      </c>
      <c r="D73" s="88">
        <v>16</v>
      </c>
      <c r="E73" s="104">
        <f>C73-D73</f>
        <v>121</v>
      </c>
      <c r="F73" s="125">
        <f t="shared" ref="F73" si="718">IF(D73&lt;=$K$6,D73,IF(E73&gt;=$D$6-$K$6,$K$6,IF($D$6&lt;=C73,$D$6-E73,C73-E73)))</f>
        <v>8</v>
      </c>
      <c r="G73" s="67">
        <f t="shared" ref="G73" si="719">IF(D73&gt;0,D73/F73,"")</f>
        <v>2</v>
      </c>
      <c r="H73" s="117">
        <f t="shared" ca="1" si="91"/>
        <v>1.0578305165495467</v>
      </c>
      <c r="I73" s="83"/>
      <c r="J73" s="95">
        <f t="shared" ca="1" si="92"/>
        <v>2</v>
      </c>
      <c r="K73" s="96">
        <f t="shared" ref="K73:AH73" ca="1" si="720">IF(K$12&lt;=$F73,ROUNDUP($H73+J$12*$G73,0),"")</f>
        <v>4</v>
      </c>
      <c r="L73" s="96">
        <f t="shared" ca="1" si="720"/>
        <v>6</v>
      </c>
      <c r="M73" s="96">
        <f t="shared" ca="1" si="720"/>
        <v>8</v>
      </c>
      <c r="N73" s="96">
        <f t="shared" ca="1" si="720"/>
        <v>10</v>
      </c>
      <c r="O73" s="96">
        <f t="shared" ca="1" si="720"/>
        <v>12</v>
      </c>
      <c r="P73" s="96">
        <f t="shared" ca="1" si="720"/>
        <v>14</v>
      </c>
      <c r="Q73" s="96">
        <f t="shared" ca="1" si="720"/>
        <v>16</v>
      </c>
      <c r="R73" s="96" t="str">
        <f t="shared" si="720"/>
        <v/>
      </c>
      <c r="S73" s="96" t="str">
        <f t="shared" si="720"/>
        <v/>
      </c>
      <c r="T73" s="96" t="str">
        <f t="shared" si="720"/>
        <v/>
      </c>
      <c r="U73" s="96" t="str">
        <f t="shared" si="720"/>
        <v/>
      </c>
      <c r="V73" s="96" t="str">
        <f t="shared" si="720"/>
        <v/>
      </c>
      <c r="W73" s="96" t="str">
        <f t="shared" si="720"/>
        <v/>
      </c>
      <c r="X73" s="96" t="str">
        <f t="shared" si="720"/>
        <v/>
      </c>
      <c r="Y73" s="96" t="str">
        <f t="shared" si="720"/>
        <v/>
      </c>
      <c r="Z73" s="96" t="str">
        <f t="shared" si="720"/>
        <v/>
      </c>
      <c r="AA73" s="96" t="str">
        <f t="shared" si="720"/>
        <v/>
      </c>
      <c r="AB73" s="96" t="str">
        <f t="shared" si="720"/>
        <v/>
      </c>
      <c r="AC73" s="96" t="str">
        <f t="shared" si="720"/>
        <v/>
      </c>
      <c r="AD73" s="96" t="str">
        <f t="shared" si="720"/>
        <v/>
      </c>
      <c r="AE73" s="96" t="str">
        <f t="shared" si="720"/>
        <v/>
      </c>
      <c r="AF73" s="96" t="str">
        <f t="shared" si="720"/>
        <v/>
      </c>
      <c r="AG73" s="96" t="str">
        <f t="shared" si="720"/>
        <v/>
      </c>
      <c r="AH73" s="97" t="str">
        <f t="shared" si="720"/>
        <v/>
      </c>
      <c r="AJ73" s="220">
        <f t="shared" ca="1" si="27"/>
        <v>0.40386782309595937</v>
      </c>
      <c r="AL73" s="183">
        <f t="shared" ca="1" si="5"/>
        <v>1</v>
      </c>
      <c r="AM73" s="179">
        <f t="shared" ref="AM73" ca="1" si="721">IF((IF(AM$12&lt;=($AH$6*$D$6),ROUNDUP($AJ73+(AL$12*$AO$6),0),""))&lt;=($F73+$F74),(IF(AM$12&lt;=($AH$6*$D$6),ROUNDUP($AJ73+(AL$12*$AO$6),0),"")),"")</f>
        <v>3</v>
      </c>
      <c r="AN73" s="179">
        <f t="shared" ref="AN73" ca="1" si="722">IF((IF(AN$12&lt;=($AH$6*$D$6),ROUNDUP($AJ73+(AM$12*$AO$6),0),""))&lt;=($F73+$F74),(IF(AN$12&lt;=($AH$6*$D$6),ROUNDUP($AJ73+(AM$12*$AO$6),0),"")),"")</f>
        <v>5</v>
      </c>
      <c r="AO73" s="179">
        <f t="shared" ref="AO73" ca="1" si="723">IF((IF(AO$12&lt;=($AH$6*$D$6),ROUNDUP($AJ73+(AN$12*$AO$6),0),""))&lt;=($F73+$F74),(IF(AO$12&lt;=($AH$6*$D$6),ROUNDUP($AJ73+(AN$12*$AO$6),0),"")),"")</f>
        <v>7</v>
      </c>
      <c r="AP73" s="179">
        <f t="shared" ref="AP73" ca="1" si="724">IF((IF(AP$12&lt;=($AH$6*$D$6),ROUNDUP($AJ73+(AO$12*$AO$6),0),""))&lt;=($F73+$F74),(IF(AP$12&lt;=($AH$6*$D$6),ROUNDUP($AJ73+(AO$12*$AO$6),0),"")),"")</f>
        <v>9</v>
      </c>
      <c r="AQ73" s="179">
        <f t="shared" ref="AQ73" ca="1" si="725">IF((IF(AQ$12&lt;=($AH$6*$D$6),ROUNDUP($AJ73+(AP$12*$AO$6),0),""))&lt;=($F73+$F74),(IF(AQ$12&lt;=($AH$6*$D$6),ROUNDUP($AJ73+(AP$12*$AO$6),0),"")),"")</f>
        <v>11</v>
      </c>
      <c r="AR73" s="179">
        <f t="shared" ref="AR73" ca="1" si="726">IF((IF(AR$12&lt;=($AH$6*$D$6),ROUNDUP($AJ73+(AQ$12*$AO$6),0),""))&lt;=($F73+$F74),(IF(AR$12&lt;=($AH$6*$D$6),ROUNDUP($AJ73+(AQ$12*$AO$6),0),"")),"")</f>
        <v>13</v>
      </c>
      <c r="AS73" s="179">
        <f t="shared" ref="AS73" ca="1" si="727">IF((IF(AS$12&lt;=($AH$6*$D$6),ROUNDUP($AJ73+(AR$12*$AO$6),0),""))&lt;=($F73+$F74),(IF(AS$12&lt;=($AH$6*$D$6),ROUNDUP($AJ73+(AR$12*$AO$6),0),"")),"")</f>
        <v>15</v>
      </c>
      <c r="AT73" s="179">
        <f t="shared" ref="AT73" ca="1" si="728">IF((IF(AT$12&lt;=($AH$6*$D$6),ROUNDUP($AJ73+(AS$12*$AO$6),0),""))&lt;=($F73+$F74),(IF(AT$12&lt;=($AH$6*$D$6),ROUNDUP($AJ73+(AS$12*$AO$6),0),"")),"")</f>
        <v>17</v>
      </c>
      <c r="AU73" s="179">
        <f t="shared" ref="AU73" ca="1" si="729">IF((IF(AU$12&lt;=($AH$6*$D$6),ROUNDUP($AJ73+(AT$12*$AO$6),0),""))&lt;=($F73+$F74),(IF(AU$12&lt;=($AH$6*$D$6),ROUNDUP($AJ73+(AT$12*$AO$6),0),"")),"")</f>
        <v>19</v>
      </c>
      <c r="AV73" s="179" t="str">
        <f t="shared" ref="AV73" si="730">IF((IF(AV$12&lt;=($AH$6*$D$6),ROUNDUP($AJ73+(AU$12*$AO$6),0),""))&lt;=($F73+$F74),(IF(AV$12&lt;=($AH$6*$D$6),ROUNDUP($AJ73+(AU$12*$AO$6),0),"")),"")</f>
        <v/>
      </c>
      <c r="AW73" s="179" t="str">
        <f t="shared" ref="AW73" si="731">IF((IF(AW$12&lt;=($AH$6*$D$6),ROUNDUP($AJ73+(AV$12*$AO$6),0),""))&lt;=($F73+$F74),(IF(AW$12&lt;=($AH$6*$D$6),ROUNDUP($AJ73+(AV$12*$AO$6),0),"")),"")</f>
        <v/>
      </c>
      <c r="AX73" s="179" t="str">
        <f t="shared" ref="AX73" si="732">IF((IF(AX$12&lt;=($AH$6*$D$6),ROUNDUP($AJ73+(AW$12*$AO$6),0),""))&lt;=($F73+$F74),(IF(AX$12&lt;=($AH$6*$D$6),ROUNDUP($AJ73+(AW$12*$AO$6),0),"")),"")</f>
        <v/>
      </c>
      <c r="AY73" s="179" t="str">
        <f t="shared" ref="AY73" si="733">IF((IF(AY$12&lt;=($AH$6*$D$6),ROUNDUP($AJ73+(AX$12*$AO$6),0),""))&lt;=($F73+$F74),(IF(AY$12&lt;=($AH$6*$D$6),ROUNDUP($AJ73+(AX$12*$AO$6),0),"")),"")</f>
        <v/>
      </c>
      <c r="AZ73" s="181" t="str">
        <f t="shared" ref="AZ73" si="734">IF((IF(AZ$12&lt;=($AH$6*$D$6),ROUNDUP($AJ73+(AY$12*$AO$6),0),""))&lt;=($F73+$F74),(IF(AZ$12&lt;=($AH$6*$D$6),ROUNDUP($AJ73+(AY$12*$AO$6),0),"")),"")</f>
        <v/>
      </c>
      <c r="BB73" s="220">
        <f t="shared" ref="BB73" ca="1" si="735">IF(C73&gt;=$D$6,RAND()*$AO$7,RAND()*C73/$AH$7)</f>
        <v>2.8782868220607161</v>
      </c>
      <c r="BD73" s="183">
        <f t="shared" ca="1" si="86"/>
        <v>3</v>
      </c>
      <c r="BE73" s="229">
        <f t="shared" ref="BE73" ca="1" si="736">IF($C73&gt;=$AH$7,(IF(BE$12&lt;=$AH$7,ROUNDUP($BB73+(BD$12*(($F73+$F74)/$AH$7)),0),"")),(IF(BE$12&lt;=$C73,BE$12,"")))</f>
        <v>7</v>
      </c>
      <c r="BF73" s="229">
        <f t="shared" ref="BF73" ca="1" si="737">IF($C73&gt;=$AH$7,(IF(BF$12&lt;=$AH$7,ROUNDUP($BB73+(BE$12*(($F73+$F74)/$AH$7)),0),"")),(IF(BF$12&lt;=$C73,BF$12,"")))</f>
        <v>11</v>
      </c>
      <c r="BG73" s="229">
        <f t="shared" ref="BG73" ca="1" si="738">IF($C73&gt;=$AH$7,(IF(BG$12&lt;=$AH$7,ROUNDUP($BB73+(BF$12*(($F73+$F74)/$AH$7)),0),"")),(IF(BG$12&lt;=$C73,BG$12,"")))</f>
        <v>15</v>
      </c>
      <c r="BH73" s="231">
        <f t="shared" ref="BH73" ca="1" si="739">IF($C73&gt;=$AH$7,(IF(BH$12&lt;=$AH$7,ROUNDUP($BB73+(BG$12*(($F73+$F74)/$AH$7)),0),"")),(IF(BH$12&lt;=$C73,BH$12,"")))</f>
        <v>19</v>
      </c>
    </row>
    <row r="74" spans="1:60" s="66" customFormat="1" x14ac:dyDescent="0.25">
      <c r="A74" s="101" t="s">
        <v>32</v>
      </c>
      <c r="B74" s="84" t="s">
        <v>128</v>
      </c>
      <c r="C74" s="103">
        <f>C73</f>
        <v>137</v>
      </c>
      <c r="D74" s="103">
        <f>D73</f>
        <v>16</v>
      </c>
      <c r="E74" s="104">
        <f>E73</f>
        <v>121</v>
      </c>
      <c r="F74" s="125">
        <f t="shared" si="21"/>
        <v>12</v>
      </c>
      <c r="G74" s="67">
        <f t="shared" ref="G74" si="740">IF(E74&gt;0,E74/F74,"")</f>
        <v>10.083333333333334</v>
      </c>
      <c r="H74" s="117">
        <f t="shared" ca="1" si="91"/>
        <v>7.4033432710656957</v>
      </c>
      <c r="I74" s="83"/>
      <c r="J74" s="95">
        <f t="shared" ca="1" si="92"/>
        <v>8</v>
      </c>
      <c r="K74" s="96">
        <f t="shared" ref="K74:AH74" ca="1" si="741">IF(K$12&lt;=$F74,ROUNDUP($H74+J$12*$G74,0),"")</f>
        <v>18</v>
      </c>
      <c r="L74" s="96">
        <f t="shared" ca="1" si="741"/>
        <v>28</v>
      </c>
      <c r="M74" s="96">
        <f t="shared" ca="1" si="741"/>
        <v>38</v>
      </c>
      <c r="N74" s="96">
        <f t="shared" ca="1" si="741"/>
        <v>48</v>
      </c>
      <c r="O74" s="96">
        <f t="shared" ca="1" si="741"/>
        <v>58</v>
      </c>
      <c r="P74" s="96">
        <f t="shared" ca="1" si="741"/>
        <v>68</v>
      </c>
      <c r="Q74" s="96">
        <f t="shared" ca="1" si="741"/>
        <v>78</v>
      </c>
      <c r="R74" s="96">
        <f t="shared" ca="1" si="741"/>
        <v>89</v>
      </c>
      <c r="S74" s="96">
        <f t="shared" ca="1" si="741"/>
        <v>99</v>
      </c>
      <c r="T74" s="96">
        <f t="shared" ca="1" si="741"/>
        <v>109</v>
      </c>
      <c r="U74" s="96">
        <f t="shared" ca="1" si="741"/>
        <v>119</v>
      </c>
      <c r="V74" s="96" t="str">
        <f t="shared" si="741"/>
        <v/>
      </c>
      <c r="W74" s="96" t="str">
        <f t="shared" si="741"/>
        <v/>
      </c>
      <c r="X74" s="96" t="str">
        <f t="shared" si="741"/>
        <v/>
      </c>
      <c r="Y74" s="96" t="str">
        <f t="shared" si="741"/>
        <v/>
      </c>
      <c r="Z74" s="96" t="str">
        <f t="shared" si="741"/>
        <v/>
      </c>
      <c r="AA74" s="96" t="str">
        <f t="shared" si="741"/>
        <v/>
      </c>
      <c r="AB74" s="96" t="str">
        <f t="shared" si="741"/>
        <v/>
      </c>
      <c r="AC74" s="96" t="str">
        <f t="shared" si="741"/>
        <v/>
      </c>
      <c r="AD74" s="96" t="str">
        <f t="shared" si="741"/>
        <v/>
      </c>
      <c r="AE74" s="96" t="str">
        <f t="shared" si="741"/>
        <v/>
      </c>
      <c r="AF74" s="96" t="str">
        <f t="shared" si="741"/>
        <v/>
      </c>
      <c r="AG74" s="96" t="str">
        <f t="shared" si="741"/>
        <v/>
      </c>
      <c r="AH74" s="97" t="str">
        <f t="shared" si="741"/>
        <v/>
      </c>
      <c r="AJ74" s="220"/>
      <c r="AL74" s="183"/>
      <c r="AM74" s="179"/>
      <c r="AN74" s="179"/>
      <c r="AO74" s="179"/>
      <c r="AP74" s="179"/>
      <c r="AQ74" s="179"/>
      <c r="AR74" s="179"/>
      <c r="AS74" s="179"/>
      <c r="AT74" s="179"/>
      <c r="AU74" s="179"/>
      <c r="AV74" s="179"/>
      <c r="AW74" s="179"/>
      <c r="AX74" s="179"/>
      <c r="AY74" s="179"/>
      <c r="AZ74" s="181"/>
      <c r="BB74" s="220"/>
      <c r="BD74" s="183"/>
      <c r="BE74" s="229"/>
      <c r="BF74" s="229"/>
      <c r="BG74" s="229"/>
      <c r="BH74" s="231"/>
    </row>
    <row r="75" spans="1:60" s="66" customFormat="1" x14ac:dyDescent="0.25">
      <c r="A75" s="101" t="s">
        <v>33</v>
      </c>
      <c r="B75" s="84" t="s">
        <v>102</v>
      </c>
      <c r="C75" s="88">
        <v>210</v>
      </c>
      <c r="D75" s="88">
        <v>21</v>
      </c>
      <c r="E75" s="104">
        <f>C75-D75</f>
        <v>189</v>
      </c>
      <c r="F75" s="125">
        <f t="shared" ref="F75" si="742">IF(D75&lt;=$K$6,D75,IF(E75&gt;=$D$6-$K$6,$K$6,IF($D$6&lt;=C75,$D$6-E75,C75-E75)))</f>
        <v>8</v>
      </c>
      <c r="G75" s="67">
        <f t="shared" ref="G75" si="743">IF(D75&gt;0,D75/F75,"")</f>
        <v>2.625</v>
      </c>
      <c r="H75" s="117">
        <f t="shared" ca="1" si="91"/>
        <v>0.14323170279625483</v>
      </c>
      <c r="I75" s="83"/>
      <c r="J75" s="95">
        <f t="shared" ca="1" si="92"/>
        <v>1</v>
      </c>
      <c r="K75" s="96">
        <f t="shared" ref="K75:AH75" ca="1" si="744">IF(K$12&lt;=$F75,ROUNDUP($H75+J$12*$G75,0),"")</f>
        <v>3</v>
      </c>
      <c r="L75" s="96">
        <f t="shared" ca="1" si="744"/>
        <v>6</v>
      </c>
      <c r="M75" s="96">
        <f t="shared" ca="1" si="744"/>
        <v>9</v>
      </c>
      <c r="N75" s="96">
        <f t="shared" ca="1" si="744"/>
        <v>11</v>
      </c>
      <c r="O75" s="96">
        <f t="shared" ca="1" si="744"/>
        <v>14</v>
      </c>
      <c r="P75" s="96">
        <f t="shared" ca="1" si="744"/>
        <v>16</v>
      </c>
      <c r="Q75" s="96">
        <f t="shared" ca="1" si="744"/>
        <v>19</v>
      </c>
      <c r="R75" s="96" t="str">
        <f t="shared" si="744"/>
        <v/>
      </c>
      <c r="S75" s="96" t="str">
        <f t="shared" si="744"/>
        <v/>
      </c>
      <c r="T75" s="96" t="str">
        <f t="shared" si="744"/>
        <v/>
      </c>
      <c r="U75" s="96" t="str">
        <f t="shared" si="744"/>
        <v/>
      </c>
      <c r="V75" s="96" t="str">
        <f t="shared" si="744"/>
        <v/>
      </c>
      <c r="W75" s="96" t="str">
        <f t="shared" si="744"/>
        <v/>
      </c>
      <c r="X75" s="96" t="str">
        <f t="shared" si="744"/>
        <v/>
      </c>
      <c r="Y75" s="96" t="str">
        <f t="shared" si="744"/>
        <v/>
      </c>
      <c r="Z75" s="96" t="str">
        <f t="shared" si="744"/>
        <v/>
      </c>
      <c r="AA75" s="96" t="str">
        <f t="shared" si="744"/>
        <v/>
      </c>
      <c r="AB75" s="96" t="str">
        <f t="shared" si="744"/>
        <v/>
      </c>
      <c r="AC75" s="96" t="str">
        <f t="shared" si="744"/>
        <v/>
      </c>
      <c r="AD75" s="96" t="str">
        <f t="shared" si="744"/>
        <v/>
      </c>
      <c r="AE75" s="96" t="str">
        <f t="shared" si="744"/>
        <v/>
      </c>
      <c r="AF75" s="96" t="str">
        <f t="shared" si="744"/>
        <v/>
      </c>
      <c r="AG75" s="96" t="str">
        <f t="shared" si="744"/>
        <v/>
      </c>
      <c r="AH75" s="97" t="str">
        <f t="shared" si="744"/>
        <v/>
      </c>
      <c r="AJ75" s="220">
        <f t="shared" ca="1" si="27"/>
        <v>1.6049095635654769</v>
      </c>
      <c r="AL75" s="183">
        <f t="shared" ca="1" si="5"/>
        <v>2</v>
      </c>
      <c r="AM75" s="179">
        <f t="shared" ref="AM75" ca="1" si="745">IF((IF(AM$12&lt;=($AH$6*$D$6),ROUNDUP($AJ75+(AL$12*$AO$6),0),""))&lt;=($F75+$F76),(IF(AM$12&lt;=($AH$6*$D$6),ROUNDUP($AJ75+(AL$12*$AO$6),0),"")),"")</f>
        <v>4</v>
      </c>
      <c r="AN75" s="179">
        <f t="shared" ref="AN75" ca="1" si="746">IF((IF(AN$12&lt;=($AH$6*$D$6),ROUNDUP($AJ75+(AM$12*$AO$6),0),""))&lt;=($F75+$F76),(IF(AN$12&lt;=($AH$6*$D$6),ROUNDUP($AJ75+(AM$12*$AO$6),0),"")),"")</f>
        <v>6</v>
      </c>
      <c r="AO75" s="179">
        <f t="shared" ref="AO75" ca="1" si="747">IF((IF(AO$12&lt;=($AH$6*$D$6),ROUNDUP($AJ75+(AN$12*$AO$6),0),""))&lt;=($F75+$F76),(IF(AO$12&lt;=($AH$6*$D$6),ROUNDUP($AJ75+(AN$12*$AO$6),0),"")),"")</f>
        <v>8</v>
      </c>
      <c r="AP75" s="179">
        <f t="shared" ref="AP75" ca="1" si="748">IF((IF(AP$12&lt;=($AH$6*$D$6),ROUNDUP($AJ75+(AO$12*$AO$6),0),""))&lt;=($F75+$F76),(IF(AP$12&lt;=($AH$6*$D$6),ROUNDUP($AJ75+(AO$12*$AO$6),0),"")),"")</f>
        <v>10</v>
      </c>
      <c r="AQ75" s="179">
        <f t="shared" ref="AQ75" ca="1" si="749">IF((IF(AQ$12&lt;=($AH$6*$D$6),ROUNDUP($AJ75+(AP$12*$AO$6),0),""))&lt;=($F75+$F76),(IF(AQ$12&lt;=($AH$6*$D$6),ROUNDUP($AJ75+(AP$12*$AO$6),0),"")),"")</f>
        <v>12</v>
      </c>
      <c r="AR75" s="179">
        <f t="shared" ref="AR75" ca="1" si="750">IF((IF(AR$12&lt;=($AH$6*$D$6),ROUNDUP($AJ75+(AQ$12*$AO$6),0),""))&lt;=($F75+$F76),(IF(AR$12&lt;=($AH$6*$D$6),ROUNDUP($AJ75+(AQ$12*$AO$6),0),"")),"")</f>
        <v>14</v>
      </c>
      <c r="AS75" s="179">
        <f t="shared" ref="AS75" ca="1" si="751">IF((IF(AS$12&lt;=($AH$6*$D$6),ROUNDUP($AJ75+(AR$12*$AO$6),0),""))&lt;=($F75+$F76),(IF(AS$12&lt;=($AH$6*$D$6),ROUNDUP($AJ75+(AR$12*$AO$6),0),"")),"")</f>
        <v>16</v>
      </c>
      <c r="AT75" s="179">
        <f t="shared" ref="AT75" ca="1" si="752">IF((IF(AT$12&lt;=($AH$6*$D$6),ROUNDUP($AJ75+(AS$12*$AO$6),0),""))&lt;=($F75+$F76),(IF(AT$12&lt;=($AH$6*$D$6),ROUNDUP($AJ75+(AS$12*$AO$6),0),"")),"")</f>
        <v>18</v>
      </c>
      <c r="AU75" s="179">
        <f t="shared" ref="AU75" ca="1" si="753">IF((IF(AU$12&lt;=($AH$6*$D$6),ROUNDUP($AJ75+(AT$12*$AO$6),0),""))&lt;=($F75+$F76),(IF(AU$12&lt;=($AH$6*$D$6),ROUNDUP($AJ75+(AT$12*$AO$6),0),"")),"")</f>
        <v>20</v>
      </c>
      <c r="AV75" s="179" t="str">
        <f t="shared" ref="AV75" si="754">IF((IF(AV$12&lt;=($AH$6*$D$6),ROUNDUP($AJ75+(AU$12*$AO$6),0),""))&lt;=($F75+$F76),(IF(AV$12&lt;=($AH$6*$D$6),ROUNDUP($AJ75+(AU$12*$AO$6),0),"")),"")</f>
        <v/>
      </c>
      <c r="AW75" s="179" t="str">
        <f t="shared" ref="AW75" si="755">IF((IF(AW$12&lt;=($AH$6*$D$6),ROUNDUP($AJ75+(AV$12*$AO$6),0),""))&lt;=($F75+$F76),(IF(AW$12&lt;=($AH$6*$D$6),ROUNDUP($AJ75+(AV$12*$AO$6),0),"")),"")</f>
        <v/>
      </c>
      <c r="AX75" s="179" t="str">
        <f t="shared" ref="AX75" si="756">IF((IF(AX$12&lt;=($AH$6*$D$6),ROUNDUP($AJ75+(AW$12*$AO$6),0),""))&lt;=($F75+$F76),(IF(AX$12&lt;=($AH$6*$D$6),ROUNDUP($AJ75+(AW$12*$AO$6),0),"")),"")</f>
        <v/>
      </c>
      <c r="AY75" s="179" t="str">
        <f t="shared" ref="AY75" si="757">IF((IF(AY$12&lt;=($AH$6*$D$6),ROUNDUP($AJ75+(AX$12*$AO$6),0),""))&lt;=($F75+$F76),(IF(AY$12&lt;=($AH$6*$D$6),ROUNDUP($AJ75+(AX$12*$AO$6),0),"")),"")</f>
        <v/>
      </c>
      <c r="AZ75" s="181" t="str">
        <f t="shared" ref="AZ75" si="758">IF((IF(AZ$12&lt;=($AH$6*$D$6),ROUNDUP($AJ75+(AY$12*$AO$6),0),""))&lt;=($F75+$F76),(IF(AZ$12&lt;=($AH$6*$D$6),ROUNDUP($AJ75+(AY$12*$AO$6),0),"")),"")</f>
        <v/>
      </c>
      <c r="BB75" s="220">
        <f t="shared" ref="BB75" ca="1" si="759">IF(C75&gt;=$D$6,RAND()*$AO$7,RAND()*C75/$AH$7)</f>
        <v>1.002384148248634</v>
      </c>
      <c r="BD75" s="183">
        <f t="shared" ca="1" si="86"/>
        <v>2</v>
      </c>
      <c r="BE75" s="229">
        <f t="shared" ref="BE75" ca="1" si="760">IF($C75&gt;=$AH$7,(IF(BE$12&lt;=$AH$7,ROUNDUP($BB75+(BD$12*(($F75+$F76)/$AH$7)),0),"")),(IF(BE$12&lt;=$C75,BE$12,"")))</f>
        <v>6</v>
      </c>
      <c r="BF75" s="229">
        <f t="shared" ref="BF75" ca="1" si="761">IF($C75&gt;=$AH$7,(IF(BF$12&lt;=$AH$7,ROUNDUP($BB75+(BE$12*(($F75+$F76)/$AH$7)),0),"")),(IF(BF$12&lt;=$C75,BF$12,"")))</f>
        <v>10</v>
      </c>
      <c r="BG75" s="229">
        <f t="shared" ref="BG75" ca="1" si="762">IF($C75&gt;=$AH$7,(IF(BG$12&lt;=$AH$7,ROUNDUP($BB75+(BF$12*(($F75+$F76)/$AH$7)),0),"")),(IF(BG$12&lt;=$C75,BG$12,"")))</f>
        <v>14</v>
      </c>
      <c r="BH75" s="231">
        <f t="shared" ref="BH75" ca="1" si="763">IF($C75&gt;=$AH$7,(IF(BH$12&lt;=$AH$7,ROUNDUP($BB75+(BG$12*(($F75+$F76)/$AH$7)),0),"")),(IF(BH$12&lt;=$C75,BH$12,"")))</f>
        <v>18</v>
      </c>
    </row>
    <row r="76" spans="1:60" s="66" customFormat="1" x14ac:dyDescent="0.25">
      <c r="A76" s="101" t="s">
        <v>33</v>
      </c>
      <c r="B76" s="84" t="s">
        <v>128</v>
      </c>
      <c r="C76" s="103">
        <f>C75</f>
        <v>210</v>
      </c>
      <c r="D76" s="103">
        <f>D75</f>
        <v>21</v>
      </c>
      <c r="E76" s="104">
        <f>E75</f>
        <v>189</v>
      </c>
      <c r="F76" s="125">
        <f t="shared" si="21"/>
        <v>12</v>
      </c>
      <c r="G76" s="67">
        <f t="shared" ref="G76" si="764">IF(E76&gt;0,E76/F76,"")</f>
        <v>15.75</v>
      </c>
      <c r="H76" s="117">
        <f t="shared" ca="1" si="91"/>
        <v>6.2935563128605718</v>
      </c>
      <c r="I76" s="83"/>
      <c r="J76" s="95">
        <f t="shared" ca="1" si="92"/>
        <v>7</v>
      </c>
      <c r="K76" s="96">
        <f t="shared" ref="K76:AH76" ca="1" si="765">IF(K$12&lt;=$F76,ROUNDUP($H76+J$12*$G76,0),"")</f>
        <v>23</v>
      </c>
      <c r="L76" s="96">
        <f t="shared" ca="1" si="765"/>
        <v>38</v>
      </c>
      <c r="M76" s="96">
        <f t="shared" ca="1" si="765"/>
        <v>54</v>
      </c>
      <c r="N76" s="96">
        <f t="shared" ca="1" si="765"/>
        <v>70</v>
      </c>
      <c r="O76" s="96">
        <f t="shared" ca="1" si="765"/>
        <v>86</v>
      </c>
      <c r="P76" s="96">
        <f t="shared" ca="1" si="765"/>
        <v>101</v>
      </c>
      <c r="Q76" s="96">
        <f t="shared" ca="1" si="765"/>
        <v>117</v>
      </c>
      <c r="R76" s="96">
        <f t="shared" ca="1" si="765"/>
        <v>133</v>
      </c>
      <c r="S76" s="96">
        <f t="shared" ca="1" si="765"/>
        <v>149</v>
      </c>
      <c r="T76" s="96">
        <f t="shared" ca="1" si="765"/>
        <v>164</v>
      </c>
      <c r="U76" s="96">
        <f t="shared" ca="1" si="765"/>
        <v>180</v>
      </c>
      <c r="V76" s="96" t="str">
        <f t="shared" si="765"/>
        <v/>
      </c>
      <c r="W76" s="96" t="str">
        <f t="shared" si="765"/>
        <v/>
      </c>
      <c r="X76" s="96" t="str">
        <f t="shared" si="765"/>
        <v/>
      </c>
      <c r="Y76" s="96" t="str">
        <f t="shared" si="765"/>
        <v/>
      </c>
      <c r="Z76" s="96" t="str">
        <f t="shared" si="765"/>
        <v/>
      </c>
      <c r="AA76" s="96" t="str">
        <f t="shared" si="765"/>
        <v/>
      </c>
      <c r="AB76" s="96" t="str">
        <f t="shared" si="765"/>
        <v/>
      </c>
      <c r="AC76" s="96" t="str">
        <f t="shared" si="765"/>
        <v/>
      </c>
      <c r="AD76" s="96" t="str">
        <f t="shared" si="765"/>
        <v/>
      </c>
      <c r="AE76" s="96" t="str">
        <f t="shared" si="765"/>
        <v/>
      </c>
      <c r="AF76" s="96" t="str">
        <f t="shared" si="765"/>
        <v/>
      </c>
      <c r="AG76" s="96" t="str">
        <f t="shared" si="765"/>
        <v/>
      </c>
      <c r="AH76" s="97" t="str">
        <f t="shared" si="765"/>
        <v/>
      </c>
      <c r="AJ76" s="220"/>
      <c r="AL76" s="183"/>
      <c r="AM76" s="179"/>
      <c r="AN76" s="179"/>
      <c r="AO76" s="179"/>
      <c r="AP76" s="179"/>
      <c r="AQ76" s="179"/>
      <c r="AR76" s="179"/>
      <c r="AS76" s="179"/>
      <c r="AT76" s="179"/>
      <c r="AU76" s="179"/>
      <c r="AV76" s="179"/>
      <c r="AW76" s="179"/>
      <c r="AX76" s="179"/>
      <c r="AY76" s="179"/>
      <c r="AZ76" s="181"/>
      <c r="BB76" s="220"/>
      <c r="BD76" s="183"/>
      <c r="BE76" s="229"/>
      <c r="BF76" s="229"/>
      <c r="BG76" s="229"/>
      <c r="BH76" s="231"/>
    </row>
    <row r="77" spans="1:60" s="66" customFormat="1" x14ac:dyDescent="0.25">
      <c r="A77" s="101" t="s">
        <v>34</v>
      </c>
      <c r="B77" s="84" t="s">
        <v>102</v>
      </c>
      <c r="C77" s="88">
        <v>160</v>
      </c>
      <c r="D77" s="88">
        <v>10</v>
      </c>
      <c r="E77" s="104">
        <f>C77-D77</f>
        <v>150</v>
      </c>
      <c r="F77" s="125">
        <f t="shared" ref="F77" si="766">IF(D77&lt;=$K$6,D77,IF(E77&gt;=$D$6-$K$6,$K$6,IF($D$6&lt;=C77,$D$6-E77,C77-E77)))</f>
        <v>8</v>
      </c>
      <c r="G77" s="67">
        <f t="shared" ref="G77" si="767">IF(D77&gt;0,D77/F77,"")</f>
        <v>1.25</v>
      </c>
      <c r="H77" s="117">
        <f t="shared" ca="1" si="91"/>
        <v>0.85917918212219746</v>
      </c>
      <c r="I77" s="83"/>
      <c r="J77" s="95">
        <f t="shared" ca="1" si="92"/>
        <v>1</v>
      </c>
      <c r="K77" s="96">
        <f t="shared" ref="K77:AH77" ca="1" si="768">IF(K$12&lt;=$F77,ROUNDUP($H77+J$12*$G77,0),"")</f>
        <v>3</v>
      </c>
      <c r="L77" s="96">
        <f t="shared" ca="1" si="768"/>
        <v>4</v>
      </c>
      <c r="M77" s="96">
        <f t="shared" ca="1" si="768"/>
        <v>5</v>
      </c>
      <c r="N77" s="96">
        <f t="shared" ca="1" si="768"/>
        <v>6</v>
      </c>
      <c r="O77" s="96">
        <f t="shared" ca="1" si="768"/>
        <v>8</v>
      </c>
      <c r="P77" s="96">
        <f t="shared" ca="1" si="768"/>
        <v>9</v>
      </c>
      <c r="Q77" s="96">
        <f t="shared" ca="1" si="768"/>
        <v>10</v>
      </c>
      <c r="R77" s="96" t="str">
        <f t="shared" si="768"/>
        <v/>
      </c>
      <c r="S77" s="96" t="str">
        <f t="shared" si="768"/>
        <v/>
      </c>
      <c r="T77" s="96" t="str">
        <f t="shared" si="768"/>
        <v/>
      </c>
      <c r="U77" s="96" t="str">
        <f t="shared" si="768"/>
        <v/>
      </c>
      <c r="V77" s="96" t="str">
        <f t="shared" si="768"/>
        <v/>
      </c>
      <c r="W77" s="96" t="str">
        <f t="shared" si="768"/>
        <v/>
      </c>
      <c r="X77" s="96" t="str">
        <f t="shared" si="768"/>
        <v/>
      </c>
      <c r="Y77" s="96" t="str">
        <f t="shared" si="768"/>
        <v/>
      </c>
      <c r="Z77" s="96" t="str">
        <f t="shared" si="768"/>
        <v/>
      </c>
      <c r="AA77" s="96" t="str">
        <f t="shared" si="768"/>
        <v/>
      </c>
      <c r="AB77" s="96" t="str">
        <f t="shared" si="768"/>
        <v/>
      </c>
      <c r="AC77" s="96" t="str">
        <f t="shared" si="768"/>
        <v/>
      </c>
      <c r="AD77" s="96" t="str">
        <f t="shared" si="768"/>
        <v/>
      </c>
      <c r="AE77" s="96" t="str">
        <f t="shared" si="768"/>
        <v/>
      </c>
      <c r="AF77" s="96" t="str">
        <f t="shared" si="768"/>
        <v/>
      </c>
      <c r="AG77" s="96" t="str">
        <f t="shared" si="768"/>
        <v/>
      </c>
      <c r="AH77" s="97" t="str">
        <f t="shared" si="768"/>
        <v/>
      </c>
      <c r="AJ77" s="220">
        <f t="shared" ca="1" si="27"/>
        <v>1.5173343805722899</v>
      </c>
      <c r="AL77" s="183">
        <f t="shared" ca="1" si="5"/>
        <v>2</v>
      </c>
      <c r="AM77" s="179">
        <f t="shared" ref="AM77" ca="1" si="769">IF((IF(AM$12&lt;=($AH$6*$D$6),ROUNDUP($AJ77+(AL$12*$AO$6),0),""))&lt;=($F77+$F78),(IF(AM$12&lt;=($AH$6*$D$6),ROUNDUP($AJ77+(AL$12*$AO$6),0),"")),"")</f>
        <v>4</v>
      </c>
      <c r="AN77" s="179">
        <f t="shared" ref="AN77" ca="1" si="770">IF((IF(AN$12&lt;=($AH$6*$D$6),ROUNDUP($AJ77+(AM$12*$AO$6),0),""))&lt;=($F77+$F78),(IF(AN$12&lt;=($AH$6*$D$6),ROUNDUP($AJ77+(AM$12*$AO$6),0),"")),"")</f>
        <v>6</v>
      </c>
      <c r="AO77" s="179">
        <f t="shared" ref="AO77" ca="1" si="771">IF((IF(AO$12&lt;=($AH$6*$D$6),ROUNDUP($AJ77+(AN$12*$AO$6),0),""))&lt;=($F77+$F78),(IF(AO$12&lt;=($AH$6*$D$6),ROUNDUP($AJ77+(AN$12*$AO$6),0),"")),"")</f>
        <v>8</v>
      </c>
      <c r="AP77" s="179">
        <f t="shared" ref="AP77" ca="1" si="772">IF((IF(AP$12&lt;=($AH$6*$D$6),ROUNDUP($AJ77+(AO$12*$AO$6),0),""))&lt;=($F77+$F78),(IF(AP$12&lt;=($AH$6*$D$6),ROUNDUP($AJ77+(AO$12*$AO$6),0),"")),"")</f>
        <v>10</v>
      </c>
      <c r="AQ77" s="179">
        <f t="shared" ref="AQ77" ca="1" si="773">IF((IF(AQ$12&lt;=($AH$6*$D$6),ROUNDUP($AJ77+(AP$12*$AO$6),0),""))&lt;=($F77+$F78),(IF(AQ$12&lt;=($AH$6*$D$6),ROUNDUP($AJ77+(AP$12*$AO$6),0),"")),"")</f>
        <v>12</v>
      </c>
      <c r="AR77" s="179">
        <f t="shared" ref="AR77" ca="1" si="774">IF((IF(AR$12&lt;=($AH$6*$D$6),ROUNDUP($AJ77+(AQ$12*$AO$6),0),""))&lt;=($F77+$F78),(IF(AR$12&lt;=($AH$6*$D$6),ROUNDUP($AJ77+(AQ$12*$AO$6),0),"")),"")</f>
        <v>14</v>
      </c>
      <c r="AS77" s="179">
        <f t="shared" ref="AS77" ca="1" si="775">IF((IF(AS$12&lt;=($AH$6*$D$6),ROUNDUP($AJ77+(AR$12*$AO$6),0),""))&lt;=($F77+$F78),(IF(AS$12&lt;=($AH$6*$D$6),ROUNDUP($AJ77+(AR$12*$AO$6),0),"")),"")</f>
        <v>16</v>
      </c>
      <c r="AT77" s="179">
        <f t="shared" ref="AT77" ca="1" si="776">IF((IF(AT$12&lt;=($AH$6*$D$6),ROUNDUP($AJ77+(AS$12*$AO$6),0),""))&lt;=($F77+$F78),(IF(AT$12&lt;=($AH$6*$D$6),ROUNDUP($AJ77+(AS$12*$AO$6),0),"")),"")</f>
        <v>18</v>
      </c>
      <c r="AU77" s="179">
        <f t="shared" ref="AU77" ca="1" si="777">IF((IF(AU$12&lt;=($AH$6*$D$6),ROUNDUP($AJ77+(AT$12*$AO$6),0),""))&lt;=($F77+$F78),(IF(AU$12&lt;=($AH$6*$D$6),ROUNDUP($AJ77+(AT$12*$AO$6),0),"")),"")</f>
        <v>20</v>
      </c>
      <c r="AV77" s="179" t="str">
        <f t="shared" ref="AV77" si="778">IF((IF(AV$12&lt;=($AH$6*$D$6),ROUNDUP($AJ77+(AU$12*$AO$6),0),""))&lt;=($F77+$F78),(IF(AV$12&lt;=($AH$6*$D$6),ROUNDUP($AJ77+(AU$12*$AO$6),0),"")),"")</f>
        <v/>
      </c>
      <c r="AW77" s="179" t="str">
        <f t="shared" ref="AW77" si="779">IF((IF(AW$12&lt;=($AH$6*$D$6),ROUNDUP($AJ77+(AV$12*$AO$6),0),""))&lt;=($F77+$F78),(IF(AW$12&lt;=($AH$6*$D$6),ROUNDUP($AJ77+(AV$12*$AO$6),0),"")),"")</f>
        <v/>
      </c>
      <c r="AX77" s="179" t="str">
        <f t="shared" ref="AX77" si="780">IF((IF(AX$12&lt;=($AH$6*$D$6),ROUNDUP($AJ77+(AW$12*$AO$6),0),""))&lt;=($F77+$F78),(IF(AX$12&lt;=($AH$6*$D$6),ROUNDUP($AJ77+(AW$12*$AO$6),0),"")),"")</f>
        <v/>
      </c>
      <c r="AY77" s="179" t="str">
        <f t="shared" ref="AY77" si="781">IF((IF(AY$12&lt;=($AH$6*$D$6),ROUNDUP($AJ77+(AX$12*$AO$6),0),""))&lt;=($F77+$F78),(IF(AY$12&lt;=($AH$6*$D$6),ROUNDUP($AJ77+(AX$12*$AO$6),0),"")),"")</f>
        <v/>
      </c>
      <c r="AZ77" s="181" t="str">
        <f t="shared" ref="AZ77" si="782">IF((IF(AZ$12&lt;=($AH$6*$D$6),ROUNDUP($AJ77+(AY$12*$AO$6),0),""))&lt;=($F77+$F78),(IF(AZ$12&lt;=($AH$6*$D$6),ROUNDUP($AJ77+(AY$12*$AO$6),0),"")),"")</f>
        <v/>
      </c>
      <c r="BB77" s="220">
        <f t="shared" ref="BB77" ca="1" si="783">IF(C77&gt;=$D$6,RAND()*$AO$7,RAND()*C77/$AH$7)</f>
        <v>1.7464997303786829</v>
      </c>
      <c r="BD77" s="183">
        <f t="shared" ca="1" si="86"/>
        <v>2</v>
      </c>
      <c r="BE77" s="229">
        <f t="shared" ref="BE77" ca="1" si="784">IF($C77&gt;=$AH$7,(IF(BE$12&lt;=$AH$7,ROUNDUP($BB77+(BD$12*(($F77+$F78)/$AH$7)),0),"")),(IF(BE$12&lt;=$C77,BE$12,"")))</f>
        <v>6</v>
      </c>
      <c r="BF77" s="229">
        <f t="shared" ref="BF77" ca="1" si="785">IF($C77&gt;=$AH$7,(IF(BF$12&lt;=$AH$7,ROUNDUP($BB77+(BE$12*(($F77+$F78)/$AH$7)),0),"")),(IF(BF$12&lt;=$C77,BF$12,"")))</f>
        <v>10</v>
      </c>
      <c r="BG77" s="229">
        <f t="shared" ref="BG77" ca="1" si="786">IF($C77&gt;=$AH$7,(IF(BG$12&lt;=$AH$7,ROUNDUP($BB77+(BF$12*(($F77+$F78)/$AH$7)),0),"")),(IF(BG$12&lt;=$C77,BG$12,"")))</f>
        <v>14</v>
      </c>
      <c r="BH77" s="231">
        <f t="shared" ref="BH77" ca="1" si="787">IF($C77&gt;=$AH$7,(IF(BH$12&lt;=$AH$7,ROUNDUP($BB77+(BG$12*(($F77+$F78)/$AH$7)),0),"")),(IF(BH$12&lt;=$C77,BH$12,"")))</f>
        <v>18</v>
      </c>
    </row>
    <row r="78" spans="1:60" s="66" customFormat="1" x14ac:dyDescent="0.25">
      <c r="A78" s="101" t="s">
        <v>34</v>
      </c>
      <c r="B78" s="84" t="s">
        <v>128</v>
      </c>
      <c r="C78" s="103">
        <f>C77</f>
        <v>160</v>
      </c>
      <c r="D78" s="103">
        <f>D77</f>
        <v>10</v>
      </c>
      <c r="E78" s="104">
        <f>E77</f>
        <v>150</v>
      </c>
      <c r="F78" s="125">
        <f t="shared" ref="F78:F112" si="788">IF(C77&gt;=$D$6,$D$6-F77,IF(C77-F77&gt;=E77,E77,C77-F77))</f>
        <v>12</v>
      </c>
      <c r="G78" s="67">
        <f t="shared" ref="G78" si="789">IF(E78&gt;0,E78/F78,"")</f>
        <v>12.5</v>
      </c>
      <c r="H78" s="117">
        <f t="shared" ca="1" si="91"/>
        <v>1.6282642175788329</v>
      </c>
      <c r="I78" s="83"/>
      <c r="J78" s="95">
        <f t="shared" ca="1" si="92"/>
        <v>2</v>
      </c>
      <c r="K78" s="96">
        <f t="shared" ref="K78:AH78" ca="1" si="790">IF(K$12&lt;=$F78,ROUNDUP($H78+J$12*$G78,0),"")</f>
        <v>15</v>
      </c>
      <c r="L78" s="96">
        <f t="shared" ca="1" si="790"/>
        <v>27</v>
      </c>
      <c r="M78" s="96">
        <f t="shared" ca="1" si="790"/>
        <v>40</v>
      </c>
      <c r="N78" s="96">
        <f t="shared" ca="1" si="790"/>
        <v>52</v>
      </c>
      <c r="O78" s="96">
        <f t="shared" ca="1" si="790"/>
        <v>65</v>
      </c>
      <c r="P78" s="96">
        <f t="shared" ca="1" si="790"/>
        <v>77</v>
      </c>
      <c r="Q78" s="96">
        <f t="shared" ca="1" si="790"/>
        <v>90</v>
      </c>
      <c r="R78" s="96">
        <f t="shared" ca="1" si="790"/>
        <v>102</v>
      </c>
      <c r="S78" s="96">
        <f t="shared" ca="1" si="790"/>
        <v>115</v>
      </c>
      <c r="T78" s="96">
        <f t="shared" ca="1" si="790"/>
        <v>127</v>
      </c>
      <c r="U78" s="96">
        <f t="shared" ca="1" si="790"/>
        <v>140</v>
      </c>
      <c r="V78" s="96" t="str">
        <f t="shared" si="790"/>
        <v/>
      </c>
      <c r="W78" s="96" t="str">
        <f t="shared" si="790"/>
        <v/>
      </c>
      <c r="X78" s="96" t="str">
        <f t="shared" si="790"/>
        <v/>
      </c>
      <c r="Y78" s="96" t="str">
        <f t="shared" si="790"/>
        <v/>
      </c>
      <c r="Z78" s="96" t="str">
        <f t="shared" si="790"/>
        <v/>
      </c>
      <c r="AA78" s="96" t="str">
        <f t="shared" si="790"/>
        <v/>
      </c>
      <c r="AB78" s="96" t="str">
        <f t="shared" si="790"/>
        <v/>
      </c>
      <c r="AC78" s="96" t="str">
        <f t="shared" si="790"/>
        <v/>
      </c>
      <c r="AD78" s="96" t="str">
        <f t="shared" si="790"/>
        <v/>
      </c>
      <c r="AE78" s="96" t="str">
        <f t="shared" si="790"/>
        <v/>
      </c>
      <c r="AF78" s="96" t="str">
        <f t="shared" si="790"/>
        <v/>
      </c>
      <c r="AG78" s="96" t="str">
        <f t="shared" si="790"/>
        <v/>
      </c>
      <c r="AH78" s="97" t="str">
        <f t="shared" si="790"/>
        <v/>
      </c>
      <c r="AJ78" s="220"/>
      <c r="AL78" s="183"/>
      <c r="AM78" s="179"/>
      <c r="AN78" s="179"/>
      <c r="AO78" s="179"/>
      <c r="AP78" s="179"/>
      <c r="AQ78" s="179"/>
      <c r="AR78" s="179"/>
      <c r="AS78" s="179"/>
      <c r="AT78" s="179"/>
      <c r="AU78" s="179"/>
      <c r="AV78" s="179"/>
      <c r="AW78" s="179"/>
      <c r="AX78" s="179"/>
      <c r="AY78" s="179"/>
      <c r="AZ78" s="181"/>
      <c r="BB78" s="220"/>
      <c r="BD78" s="183"/>
      <c r="BE78" s="229"/>
      <c r="BF78" s="229"/>
      <c r="BG78" s="229"/>
      <c r="BH78" s="231"/>
    </row>
    <row r="79" spans="1:60" s="66" customFormat="1" x14ac:dyDescent="0.25">
      <c r="A79" s="101" t="s">
        <v>35</v>
      </c>
      <c r="B79" s="84" t="s">
        <v>102</v>
      </c>
      <c r="C79" s="88">
        <v>168</v>
      </c>
      <c r="D79" s="88">
        <v>14</v>
      </c>
      <c r="E79" s="104">
        <f>C79-D79</f>
        <v>154</v>
      </c>
      <c r="F79" s="125">
        <f t="shared" ref="F79" si="791">IF(D79&lt;=$K$6,D79,IF(E79&gt;=$D$6-$K$6,$K$6,IF($D$6&lt;=C79,$D$6-E79,C79-E79)))</f>
        <v>8</v>
      </c>
      <c r="G79" s="67">
        <f t="shared" ref="G79" si="792">IF(D79&gt;0,D79/F79,"")</f>
        <v>1.75</v>
      </c>
      <c r="H79" s="117">
        <f t="shared" ca="1" si="91"/>
        <v>1.571087968835966</v>
      </c>
      <c r="I79" s="83"/>
      <c r="J79" s="95">
        <f t="shared" ca="1" si="92"/>
        <v>2</v>
      </c>
      <c r="K79" s="96">
        <f t="shared" ref="K79:AH79" ca="1" si="793">IF(K$12&lt;=$F79,ROUNDUP($H79+J$12*$G79,0),"")</f>
        <v>4</v>
      </c>
      <c r="L79" s="96">
        <f t="shared" ca="1" si="793"/>
        <v>6</v>
      </c>
      <c r="M79" s="96">
        <f t="shared" ca="1" si="793"/>
        <v>7</v>
      </c>
      <c r="N79" s="96">
        <f t="shared" ca="1" si="793"/>
        <v>9</v>
      </c>
      <c r="O79" s="96">
        <f t="shared" ca="1" si="793"/>
        <v>11</v>
      </c>
      <c r="P79" s="96">
        <f t="shared" ca="1" si="793"/>
        <v>13</v>
      </c>
      <c r="Q79" s="96">
        <f t="shared" ca="1" si="793"/>
        <v>14</v>
      </c>
      <c r="R79" s="96" t="str">
        <f t="shared" si="793"/>
        <v/>
      </c>
      <c r="S79" s="96" t="str">
        <f t="shared" si="793"/>
        <v/>
      </c>
      <c r="T79" s="96" t="str">
        <f t="shared" si="793"/>
        <v/>
      </c>
      <c r="U79" s="96" t="str">
        <f t="shared" si="793"/>
        <v/>
      </c>
      <c r="V79" s="96" t="str">
        <f t="shared" si="793"/>
        <v/>
      </c>
      <c r="W79" s="96" t="str">
        <f t="shared" si="793"/>
        <v/>
      </c>
      <c r="X79" s="96" t="str">
        <f t="shared" si="793"/>
        <v/>
      </c>
      <c r="Y79" s="96" t="str">
        <f t="shared" si="793"/>
        <v/>
      </c>
      <c r="Z79" s="96" t="str">
        <f t="shared" si="793"/>
        <v/>
      </c>
      <c r="AA79" s="96" t="str">
        <f t="shared" si="793"/>
        <v/>
      </c>
      <c r="AB79" s="96" t="str">
        <f t="shared" si="793"/>
        <v/>
      </c>
      <c r="AC79" s="96" t="str">
        <f t="shared" si="793"/>
        <v/>
      </c>
      <c r="AD79" s="96" t="str">
        <f t="shared" si="793"/>
        <v/>
      </c>
      <c r="AE79" s="96" t="str">
        <f t="shared" si="793"/>
        <v/>
      </c>
      <c r="AF79" s="96" t="str">
        <f t="shared" si="793"/>
        <v/>
      </c>
      <c r="AG79" s="96" t="str">
        <f t="shared" si="793"/>
        <v/>
      </c>
      <c r="AH79" s="97" t="str">
        <f t="shared" si="793"/>
        <v/>
      </c>
      <c r="AJ79" s="220">
        <f t="shared" ref="AJ79:AJ111" ca="1" si="794">IF(C79&lt;$AO$6,RAND()*C79/$AO$6,RAND()*$AO$6)</f>
        <v>9.8909105662453145E-2</v>
      </c>
      <c r="AL79" s="183">
        <f t="shared" ref="AL79:AL111" ca="1" si="795">ROUNDUP($AJ79,0)</f>
        <v>1</v>
      </c>
      <c r="AM79" s="179">
        <f t="shared" ref="AM79" ca="1" si="796">IF((IF(AM$12&lt;=($AH$6*$D$6),ROUNDUP($AJ79+(AL$12*$AO$6),0),""))&lt;=($F79+$F80),(IF(AM$12&lt;=($AH$6*$D$6),ROUNDUP($AJ79+(AL$12*$AO$6),0),"")),"")</f>
        <v>3</v>
      </c>
      <c r="AN79" s="179">
        <f t="shared" ref="AN79" ca="1" si="797">IF((IF(AN$12&lt;=($AH$6*$D$6),ROUNDUP($AJ79+(AM$12*$AO$6),0),""))&lt;=($F79+$F80),(IF(AN$12&lt;=($AH$6*$D$6),ROUNDUP($AJ79+(AM$12*$AO$6),0),"")),"")</f>
        <v>5</v>
      </c>
      <c r="AO79" s="179">
        <f t="shared" ref="AO79" ca="1" si="798">IF((IF(AO$12&lt;=($AH$6*$D$6),ROUNDUP($AJ79+(AN$12*$AO$6),0),""))&lt;=($F79+$F80),(IF(AO$12&lt;=($AH$6*$D$6),ROUNDUP($AJ79+(AN$12*$AO$6),0),"")),"")</f>
        <v>7</v>
      </c>
      <c r="AP79" s="179">
        <f t="shared" ref="AP79" ca="1" si="799">IF((IF(AP$12&lt;=($AH$6*$D$6),ROUNDUP($AJ79+(AO$12*$AO$6),0),""))&lt;=($F79+$F80),(IF(AP$12&lt;=($AH$6*$D$6),ROUNDUP($AJ79+(AO$12*$AO$6),0),"")),"")</f>
        <v>9</v>
      </c>
      <c r="AQ79" s="179">
        <f t="shared" ref="AQ79" ca="1" si="800">IF((IF(AQ$12&lt;=($AH$6*$D$6),ROUNDUP($AJ79+(AP$12*$AO$6),0),""))&lt;=($F79+$F80),(IF(AQ$12&lt;=($AH$6*$D$6),ROUNDUP($AJ79+(AP$12*$AO$6),0),"")),"")</f>
        <v>11</v>
      </c>
      <c r="AR79" s="179">
        <f t="shared" ref="AR79" ca="1" si="801">IF((IF(AR$12&lt;=($AH$6*$D$6),ROUNDUP($AJ79+(AQ$12*$AO$6),0),""))&lt;=($F79+$F80),(IF(AR$12&lt;=($AH$6*$D$6),ROUNDUP($AJ79+(AQ$12*$AO$6),0),"")),"")</f>
        <v>13</v>
      </c>
      <c r="AS79" s="179">
        <f t="shared" ref="AS79" ca="1" si="802">IF((IF(AS$12&lt;=($AH$6*$D$6),ROUNDUP($AJ79+(AR$12*$AO$6),0),""))&lt;=($F79+$F80),(IF(AS$12&lt;=($AH$6*$D$6),ROUNDUP($AJ79+(AR$12*$AO$6),0),"")),"")</f>
        <v>15</v>
      </c>
      <c r="AT79" s="179">
        <f t="shared" ref="AT79" ca="1" si="803">IF((IF(AT$12&lt;=($AH$6*$D$6),ROUNDUP($AJ79+(AS$12*$AO$6),0),""))&lt;=($F79+$F80),(IF(AT$12&lt;=($AH$6*$D$6),ROUNDUP($AJ79+(AS$12*$AO$6),0),"")),"")</f>
        <v>17</v>
      </c>
      <c r="AU79" s="179">
        <f t="shared" ref="AU79" ca="1" si="804">IF((IF(AU$12&lt;=($AH$6*$D$6),ROUNDUP($AJ79+(AT$12*$AO$6),0),""))&lt;=($F79+$F80),(IF(AU$12&lt;=($AH$6*$D$6),ROUNDUP($AJ79+(AT$12*$AO$6),0),"")),"")</f>
        <v>19</v>
      </c>
      <c r="AV79" s="179" t="str">
        <f t="shared" ref="AV79" si="805">IF((IF(AV$12&lt;=($AH$6*$D$6),ROUNDUP($AJ79+(AU$12*$AO$6),0),""))&lt;=($F79+$F80),(IF(AV$12&lt;=($AH$6*$D$6),ROUNDUP($AJ79+(AU$12*$AO$6),0),"")),"")</f>
        <v/>
      </c>
      <c r="AW79" s="179" t="str">
        <f t="shared" ref="AW79" si="806">IF((IF(AW$12&lt;=($AH$6*$D$6),ROUNDUP($AJ79+(AV$12*$AO$6),0),""))&lt;=($F79+$F80),(IF(AW$12&lt;=($AH$6*$D$6),ROUNDUP($AJ79+(AV$12*$AO$6),0),"")),"")</f>
        <v/>
      </c>
      <c r="AX79" s="179" t="str">
        <f t="shared" ref="AX79" si="807">IF((IF(AX$12&lt;=($AH$6*$D$6),ROUNDUP($AJ79+(AW$12*$AO$6),0),""))&lt;=($F79+$F80),(IF(AX$12&lt;=($AH$6*$D$6),ROUNDUP($AJ79+(AW$12*$AO$6),0),"")),"")</f>
        <v/>
      </c>
      <c r="AY79" s="179" t="str">
        <f t="shared" ref="AY79" si="808">IF((IF(AY$12&lt;=($AH$6*$D$6),ROUNDUP($AJ79+(AX$12*$AO$6),0),""))&lt;=($F79+$F80),(IF(AY$12&lt;=($AH$6*$D$6),ROUNDUP($AJ79+(AX$12*$AO$6),0),"")),"")</f>
        <v/>
      </c>
      <c r="AZ79" s="181" t="str">
        <f t="shared" ref="AZ79" si="809">IF((IF(AZ$12&lt;=($AH$6*$D$6),ROUNDUP($AJ79+(AY$12*$AO$6),0),""))&lt;=($F79+$F80),(IF(AZ$12&lt;=($AH$6*$D$6),ROUNDUP($AJ79+(AY$12*$AO$6),0),"")),"")</f>
        <v/>
      </c>
      <c r="BB79" s="220">
        <f t="shared" ref="BB79" ca="1" si="810">IF(C79&gt;=$D$6,RAND()*$AO$7,RAND()*C79/$AH$7)</f>
        <v>3.5651691390158797</v>
      </c>
      <c r="BD79" s="183">
        <f t="shared" ca="1" si="86"/>
        <v>4</v>
      </c>
      <c r="BE79" s="229">
        <f t="shared" ref="BE79" ca="1" si="811">IF($C79&gt;=$AH$7,(IF(BE$12&lt;=$AH$7,ROUNDUP($BB79+(BD$12*(($F79+$F80)/$AH$7)),0),"")),(IF(BE$12&lt;=$C79,BE$12,"")))</f>
        <v>8</v>
      </c>
      <c r="BF79" s="229">
        <f t="shared" ref="BF79" ca="1" si="812">IF($C79&gt;=$AH$7,(IF(BF$12&lt;=$AH$7,ROUNDUP($BB79+(BE$12*(($F79+$F80)/$AH$7)),0),"")),(IF(BF$12&lt;=$C79,BF$12,"")))</f>
        <v>12</v>
      </c>
      <c r="BG79" s="229">
        <f t="shared" ref="BG79" ca="1" si="813">IF($C79&gt;=$AH$7,(IF(BG$12&lt;=$AH$7,ROUNDUP($BB79+(BF$12*(($F79+$F80)/$AH$7)),0),"")),(IF(BG$12&lt;=$C79,BG$12,"")))</f>
        <v>16</v>
      </c>
      <c r="BH79" s="231">
        <f t="shared" ref="BH79" ca="1" si="814">IF($C79&gt;=$AH$7,(IF(BH$12&lt;=$AH$7,ROUNDUP($BB79+(BG$12*(($F79+$F80)/$AH$7)),0),"")),(IF(BH$12&lt;=$C79,BH$12,"")))</f>
        <v>20</v>
      </c>
    </row>
    <row r="80" spans="1:60" s="66" customFormat="1" x14ac:dyDescent="0.25">
      <c r="A80" s="101" t="s">
        <v>35</v>
      </c>
      <c r="B80" s="84" t="s">
        <v>128</v>
      </c>
      <c r="C80" s="103">
        <f>C79</f>
        <v>168</v>
      </c>
      <c r="D80" s="103">
        <f>D79</f>
        <v>14</v>
      </c>
      <c r="E80" s="104">
        <f>E79</f>
        <v>154</v>
      </c>
      <c r="F80" s="125">
        <f t="shared" si="788"/>
        <v>12</v>
      </c>
      <c r="G80" s="67">
        <f t="shared" ref="G80" si="815">IF(E80&gt;0,E80/F80,"")</f>
        <v>12.833333333333334</v>
      </c>
      <c r="H80" s="117">
        <f t="shared" ca="1" si="91"/>
        <v>4.7209067577200141</v>
      </c>
      <c r="I80" s="83"/>
      <c r="J80" s="95">
        <f t="shared" ca="1" si="92"/>
        <v>5</v>
      </c>
      <c r="K80" s="96">
        <f t="shared" ref="K80:AH80" ca="1" si="816">IF(K$12&lt;=$F80,ROUNDUP($H80+J$12*$G80,0),"")</f>
        <v>18</v>
      </c>
      <c r="L80" s="96">
        <f t="shared" ca="1" si="816"/>
        <v>31</v>
      </c>
      <c r="M80" s="96">
        <f t="shared" ca="1" si="816"/>
        <v>44</v>
      </c>
      <c r="N80" s="96">
        <f t="shared" ca="1" si="816"/>
        <v>57</v>
      </c>
      <c r="O80" s="96">
        <f t="shared" ca="1" si="816"/>
        <v>69</v>
      </c>
      <c r="P80" s="96">
        <f t="shared" ca="1" si="816"/>
        <v>82</v>
      </c>
      <c r="Q80" s="96">
        <f t="shared" ca="1" si="816"/>
        <v>95</v>
      </c>
      <c r="R80" s="96">
        <f t="shared" ca="1" si="816"/>
        <v>108</v>
      </c>
      <c r="S80" s="96">
        <f t="shared" ca="1" si="816"/>
        <v>121</v>
      </c>
      <c r="T80" s="96">
        <f t="shared" ca="1" si="816"/>
        <v>134</v>
      </c>
      <c r="U80" s="96">
        <f t="shared" ca="1" si="816"/>
        <v>146</v>
      </c>
      <c r="V80" s="96" t="str">
        <f t="shared" si="816"/>
        <v/>
      </c>
      <c r="W80" s="96" t="str">
        <f t="shared" si="816"/>
        <v/>
      </c>
      <c r="X80" s="96" t="str">
        <f t="shared" si="816"/>
        <v/>
      </c>
      <c r="Y80" s="96" t="str">
        <f t="shared" si="816"/>
        <v/>
      </c>
      <c r="Z80" s="96" t="str">
        <f t="shared" si="816"/>
        <v/>
      </c>
      <c r="AA80" s="96" t="str">
        <f t="shared" si="816"/>
        <v/>
      </c>
      <c r="AB80" s="96" t="str">
        <f t="shared" si="816"/>
        <v/>
      </c>
      <c r="AC80" s="96" t="str">
        <f t="shared" si="816"/>
        <v/>
      </c>
      <c r="AD80" s="96" t="str">
        <f t="shared" si="816"/>
        <v/>
      </c>
      <c r="AE80" s="96" t="str">
        <f t="shared" si="816"/>
        <v/>
      </c>
      <c r="AF80" s="96" t="str">
        <f t="shared" si="816"/>
        <v/>
      </c>
      <c r="AG80" s="96" t="str">
        <f t="shared" si="816"/>
        <v/>
      </c>
      <c r="AH80" s="97" t="str">
        <f t="shared" si="816"/>
        <v/>
      </c>
      <c r="AJ80" s="220"/>
      <c r="AL80" s="183"/>
      <c r="AM80" s="179"/>
      <c r="AN80" s="179"/>
      <c r="AO80" s="179"/>
      <c r="AP80" s="179"/>
      <c r="AQ80" s="179"/>
      <c r="AR80" s="179"/>
      <c r="AS80" s="179"/>
      <c r="AT80" s="179"/>
      <c r="AU80" s="179"/>
      <c r="AV80" s="179"/>
      <c r="AW80" s="179"/>
      <c r="AX80" s="179"/>
      <c r="AY80" s="179"/>
      <c r="AZ80" s="181"/>
      <c r="BB80" s="220"/>
      <c r="BD80" s="183"/>
      <c r="BE80" s="229"/>
      <c r="BF80" s="229"/>
      <c r="BG80" s="229"/>
      <c r="BH80" s="231"/>
    </row>
    <row r="81" spans="1:60" s="66" customFormat="1" x14ac:dyDescent="0.25">
      <c r="A81" s="101" t="s">
        <v>36</v>
      </c>
      <c r="B81" s="84" t="s">
        <v>102</v>
      </c>
      <c r="C81" s="88">
        <v>165</v>
      </c>
      <c r="D81" s="88">
        <v>17</v>
      </c>
      <c r="E81" s="104">
        <f>C81-D81</f>
        <v>148</v>
      </c>
      <c r="F81" s="125">
        <f t="shared" ref="F81" si="817">IF(D81&lt;=$K$6,D81,IF(E81&gt;=$D$6-$K$6,$K$6,IF($D$6&lt;=C81,$D$6-E81,C81-E81)))</f>
        <v>8</v>
      </c>
      <c r="G81" s="67">
        <f t="shared" ref="G81" si="818">IF(D81&gt;0,D81/F81,"")</f>
        <v>2.125</v>
      </c>
      <c r="H81" s="117">
        <f t="shared" ca="1" si="91"/>
        <v>0.74778280872440217</v>
      </c>
      <c r="I81" s="83"/>
      <c r="J81" s="95">
        <f t="shared" ca="1" si="92"/>
        <v>1</v>
      </c>
      <c r="K81" s="96">
        <f t="shared" ref="K81:AH81" ca="1" si="819">IF(K$12&lt;=$F81,ROUNDUP($H81+J$12*$G81,0),"")</f>
        <v>3</v>
      </c>
      <c r="L81" s="96">
        <f t="shared" ca="1" si="819"/>
        <v>5</v>
      </c>
      <c r="M81" s="96">
        <f t="shared" ca="1" si="819"/>
        <v>8</v>
      </c>
      <c r="N81" s="96">
        <f t="shared" ca="1" si="819"/>
        <v>10</v>
      </c>
      <c r="O81" s="96">
        <f t="shared" ca="1" si="819"/>
        <v>12</v>
      </c>
      <c r="P81" s="96">
        <f t="shared" ca="1" si="819"/>
        <v>14</v>
      </c>
      <c r="Q81" s="96">
        <f t="shared" ca="1" si="819"/>
        <v>16</v>
      </c>
      <c r="R81" s="96" t="str">
        <f t="shared" si="819"/>
        <v/>
      </c>
      <c r="S81" s="96" t="str">
        <f t="shared" si="819"/>
        <v/>
      </c>
      <c r="T81" s="96" t="str">
        <f t="shared" si="819"/>
        <v/>
      </c>
      <c r="U81" s="96" t="str">
        <f t="shared" si="819"/>
        <v/>
      </c>
      <c r="V81" s="96" t="str">
        <f t="shared" si="819"/>
        <v/>
      </c>
      <c r="W81" s="96" t="str">
        <f t="shared" si="819"/>
        <v/>
      </c>
      <c r="X81" s="96" t="str">
        <f t="shared" si="819"/>
        <v/>
      </c>
      <c r="Y81" s="96" t="str">
        <f t="shared" si="819"/>
        <v/>
      </c>
      <c r="Z81" s="96" t="str">
        <f t="shared" si="819"/>
        <v/>
      </c>
      <c r="AA81" s="96" t="str">
        <f t="shared" si="819"/>
        <v/>
      </c>
      <c r="AB81" s="96" t="str">
        <f t="shared" si="819"/>
        <v/>
      </c>
      <c r="AC81" s="96" t="str">
        <f t="shared" si="819"/>
        <v/>
      </c>
      <c r="AD81" s="96" t="str">
        <f t="shared" si="819"/>
        <v/>
      </c>
      <c r="AE81" s="96" t="str">
        <f t="shared" si="819"/>
        <v/>
      </c>
      <c r="AF81" s="96" t="str">
        <f t="shared" si="819"/>
        <v/>
      </c>
      <c r="AG81" s="96" t="str">
        <f t="shared" si="819"/>
        <v/>
      </c>
      <c r="AH81" s="97" t="str">
        <f t="shared" si="819"/>
        <v/>
      </c>
      <c r="AJ81" s="220">
        <f t="shared" ca="1" si="794"/>
        <v>0.20728903013993105</v>
      </c>
      <c r="AL81" s="183">
        <f t="shared" ca="1" si="795"/>
        <v>1</v>
      </c>
      <c r="AM81" s="179">
        <f t="shared" ref="AM81" ca="1" si="820">IF((IF(AM$12&lt;=($AH$6*$D$6),ROUNDUP($AJ81+(AL$12*$AO$6),0),""))&lt;=($F81+$F82),(IF(AM$12&lt;=($AH$6*$D$6),ROUNDUP($AJ81+(AL$12*$AO$6),0),"")),"")</f>
        <v>3</v>
      </c>
      <c r="AN81" s="179">
        <f t="shared" ref="AN81" ca="1" si="821">IF((IF(AN$12&lt;=($AH$6*$D$6),ROUNDUP($AJ81+(AM$12*$AO$6),0),""))&lt;=($F81+$F82),(IF(AN$12&lt;=($AH$6*$D$6),ROUNDUP($AJ81+(AM$12*$AO$6),0),"")),"")</f>
        <v>5</v>
      </c>
      <c r="AO81" s="179">
        <f t="shared" ref="AO81" ca="1" si="822">IF((IF(AO$12&lt;=($AH$6*$D$6),ROUNDUP($AJ81+(AN$12*$AO$6),0),""))&lt;=($F81+$F82),(IF(AO$12&lt;=($AH$6*$D$6),ROUNDUP($AJ81+(AN$12*$AO$6),0),"")),"")</f>
        <v>7</v>
      </c>
      <c r="AP81" s="179">
        <f t="shared" ref="AP81" ca="1" si="823">IF((IF(AP$12&lt;=($AH$6*$D$6),ROUNDUP($AJ81+(AO$12*$AO$6),0),""))&lt;=($F81+$F82),(IF(AP$12&lt;=($AH$6*$D$6),ROUNDUP($AJ81+(AO$12*$AO$6),0),"")),"")</f>
        <v>9</v>
      </c>
      <c r="AQ81" s="179">
        <f t="shared" ref="AQ81" ca="1" si="824">IF((IF(AQ$12&lt;=($AH$6*$D$6),ROUNDUP($AJ81+(AP$12*$AO$6),0),""))&lt;=($F81+$F82),(IF(AQ$12&lt;=($AH$6*$D$6),ROUNDUP($AJ81+(AP$12*$AO$6),0),"")),"")</f>
        <v>11</v>
      </c>
      <c r="AR81" s="179">
        <f t="shared" ref="AR81" ca="1" si="825">IF((IF(AR$12&lt;=($AH$6*$D$6),ROUNDUP($AJ81+(AQ$12*$AO$6),0),""))&lt;=($F81+$F82),(IF(AR$12&lt;=($AH$6*$D$6),ROUNDUP($AJ81+(AQ$12*$AO$6),0),"")),"")</f>
        <v>13</v>
      </c>
      <c r="AS81" s="179">
        <f t="shared" ref="AS81" ca="1" si="826">IF((IF(AS$12&lt;=($AH$6*$D$6),ROUNDUP($AJ81+(AR$12*$AO$6),0),""))&lt;=($F81+$F82),(IF(AS$12&lt;=($AH$6*$D$6),ROUNDUP($AJ81+(AR$12*$AO$6),0),"")),"")</f>
        <v>15</v>
      </c>
      <c r="AT81" s="179">
        <f t="shared" ref="AT81" ca="1" si="827">IF((IF(AT$12&lt;=($AH$6*$D$6),ROUNDUP($AJ81+(AS$12*$AO$6),0),""))&lt;=($F81+$F82),(IF(AT$12&lt;=($AH$6*$D$6),ROUNDUP($AJ81+(AS$12*$AO$6),0),"")),"")</f>
        <v>17</v>
      </c>
      <c r="AU81" s="179">
        <f t="shared" ref="AU81" ca="1" si="828">IF((IF(AU$12&lt;=($AH$6*$D$6),ROUNDUP($AJ81+(AT$12*$AO$6),0),""))&lt;=($F81+$F82),(IF(AU$12&lt;=($AH$6*$D$6),ROUNDUP($AJ81+(AT$12*$AO$6),0),"")),"")</f>
        <v>19</v>
      </c>
      <c r="AV81" s="179" t="str">
        <f t="shared" ref="AV81" si="829">IF((IF(AV$12&lt;=($AH$6*$D$6),ROUNDUP($AJ81+(AU$12*$AO$6),0),""))&lt;=($F81+$F82),(IF(AV$12&lt;=($AH$6*$D$6),ROUNDUP($AJ81+(AU$12*$AO$6),0),"")),"")</f>
        <v/>
      </c>
      <c r="AW81" s="179" t="str">
        <f t="shared" ref="AW81" si="830">IF((IF(AW$12&lt;=($AH$6*$D$6),ROUNDUP($AJ81+(AV$12*$AO$6),0),""))&lt;=($F81+$F82),(IF(AW$12&lt;=($AH$6*$D$6),ROUNDUP($AJ81+(AV$12*$AO$6),0),"")),"")</f>
        <v/>
      </c>
      <c r="AX81" s="179" t="str">
        <f t="shared" ref="AX81" si="831">IF((IF(AX$12&lt;=($AH$6*$D$6),ROUNDUP($AJ81+(AW$12*$AO$6),0),""))&lt;=($F81+$F82),(IF(AX$12&lt;=($AH$6*$D$6),ROUNDUP($AJ81+(AW$12*$AO$6),0),"")),"")</f>
        <v/>
      </c>
      <c r="AY81" s="179" t="str">
        <f t="shared" ref="AY81" si="832">IF((IF(AY$12&lt;=($AH$6*$D$6),ROUNDUP($AJ81+(AX$12*$AO$6),0),""))&lt;=($F81+$F82),(IF(AY$12&lt;=($AH$6*$D$6),ROUNDUP($AJ81+(AX$12*$AO$6),0),"")),"")</f>
        <v/>
      </c>
      <c r="AZ81" s="181" t="str">
        <f t="shared" ref="AZ81" si="833">IF((IF(AZ$12&lt;=($AH$6*$D$6),ROUNDUP($AJ81+(AY$12*$AO$6),0),""))&lt;=($F81+$F82),(IF(AZ$12&lt;=($AH$6*$D$6),ROUNDUP($AJ81+(AY$12*$AO$6),0),"")),"")</f>
        <v/>
      </c>
      <c r="BB81" s="220">
        <f t="shared" ref="BB81" ca="1" si="834">IF(C81&gt;=$D$6,RAND()*$AO$7,RAND()*C81/$AH$7)</f>
        <v>0.725610727270392</v>
      </c>
      <c r="BD81" s="183">
        <f t="shared" ca="1" si="86"/>
        <v>1</v>
      </c>
      <c r="BE81" s="229">
        <f t="shared" ref="BE81" ca="1" si="835">IF($C81&gt;=$AH$7,(IF(BE$12&lt;=$AH$7,ROUNDUP($BB81+(BD$12*(($F81+$F82)/$AH$7)),0),"")),(IF(BE$12&lt;=$C81,BE$12,"")))</f>
        <v>5</v>
      </c>
      <c r="BF81" s="229">
        <f t="shared" ref="BF81" ca="1" si="836">IF($C81&gt;=$AH$7,(IF(BF$12&lt;=$AH$7,ROUNDUP($BB81+(BE$12*(($F81+$F82)/$AH$7)),0),"")),(IF(BF$12&lt;=$C81,BF$12,"")))</f>
        <v>9</v>
      </c>
      <c r="BG81" s="229">
        <f t="shared" ref="BG81" ca="1" si="837">IF($C81&gt;=$AH$7,(IF(BG$12&lt;=$AH$7,ROUNDUP($BB81+(BF$12*(($F81+$F82)/$AH$7)),0),"")),(IF(BG$12&lt;=$C81,BG$12,"")))</f>
        <v>13</v>
      </c>
      <c r="BH81" s="231">
        <f t="shared" ref="BH81" ca="1" si="838">IF($C81&gt;=$AH$7,(IF(BH$12&lt;=$AH$7,ROUNDUP($BB81+(BG$12*(($F81+$F82)/$AH$7)),0),"")),(IF(BH$12&lt;=$C81,BH$12,"")))</f>
        <v>17</v>
      </c>
    </row>
    <row r="82" spans="1:60" s="66" customFormat="1" x14ac:dyDescent="0.25">
      <c r="A82" s="101" t="s">
        <v>36</v>
      </c>
      <c r="B82" s="84" t="s">
        <v>128</v>
      </c>
      <c r="C82" s="103">
        <f>C81</f>
        <v>165</v>
      </c>
      <c r="D82" s="103">
        <f>D81</f>
        <v>17</v>
      </c>
      <c r="E82" s="104">
        <f>E81</f>
        <v>148</v>
      </c>
      <c r="F82" s="125">
        <f t="shared" si="788"/>
        <v>12</v>
      </c>
      <c r="G82" s="67">
        <f t="shared" ref="G82" si="839">IF(E82&gt;0,E82/F82,"")</f>
        <v>12.333333333333334</v>
      </c>
      <c r="H82" s="117">
        <f t="shared" ca="1" si="91"/>
        <v>1.1337120534289764</v>
      </c>
      <c r="I82" s="83"/>
      <c r="J82" s="95">
        <f t="shared" ca="1" si="92"/>
        <v>2</v>
      </c>
      <c r="K82" s="96">
        <f t="shared" ref="K82:AH82" ca="1" si="840">IF(K$12&lt;=$F82,ROUNDUP($H82+J$12*$G82,0),"")</f>
        <v>14</v>
      </c>
      <c r="L82" s="96">
        <f t="shared" ca="1" si="840"/>
        <v>26</v>
      </c>
      <c r="M82" s="96">
        <f t="shared" ca="1" si="840"/>
        <v>39</v>
      </c>
      <c r="N82" s="96">
        <f t="shared" ca="1" si="840"/>
        <v>51</v>
      </c>
      <c r="O82" s="96">
        <f t="shared" ca="1" si="840"/>
        <v>63</v>
      </c>
      <c r="P82" s="96">
        <f t="shared" ca="1" si="840"/>
        <v>76</v>
      </c>
      <c r="Q82" s="96">
        <f t="shared" ca="1" si="840"/>
        <v>88</v>
      </c>
      <c r="R82" s="96">
        <f t="shared" ca="1" si="840"/>
        <v>100</v>
      </c>
      <c r="S82" s="96">
        <f t="shared" ca="1" si="840"/>
        <v>113</v>
      </c>
      <c r="T82" s="96">
        <f t="shared" ca="1" si="840"/>
        <v>125</v>
      </c>
      <c r="U82" s="96">
        <f t="shared" ca="1" si="840"/>
        <v>137</v>
      </c>
      <c r="V82" s="96" t="str">
        <f t="shared" si="840"/>
        <v/>
      </c>
      <c r="W82" s="96" t="str">
        <f t="shared" si="840"/>
        <v/>
      </c>
      <c r="X82" s="96" t="str">
        <f t="shared" si="840"/>
        <v/>
      </c>
      <c r="Y82" s="96" t="str">
        <f t="shared" si="840"/>
        <v/>
      </c>
      <c r="Z82" s="96" t="str">
        <f t="shared" si="840"/>
        <v/>
      </c>
      <c r="AA82" s="96" t="str">
        <f t="shared" si="840"/>
        <v/>
      </c>
      <c r="AB82" s="96" t="str">
        <f t="shared" si="840"/>
        <v/>
      </c>
      <c r="AC82" s="96" t="str">
        <f t="shared" si="840"/>
        <v/>
      </c>
      <c r="AD82" s="96" t="str">
        <f t="shared" si="840"/>
        <v/>
      </c>
      <c r="AE82" s="96" t="str">
        <f t="shared" si="840"/>
        <v/>
      </c>
      <c r="AF82" s="96" t="str">
        <f t="shared" si="840"/>
        <v/>
      </c>
      <c r="AG82" s="96" t="str">
        <f t="shared" si="840"/>
        <v/>
      </c>
      <c r="AH82" s="97" t="str">
        <f t="shared" si="840"/>
        <v/>
      </c>
      <c r="AJ82" s="220"/>
      <c r="AL82" s="183"/>
      <c r="AM82" s="179"/>
      <c r="AN82" s="179"/>
      <c r="AO82" s="179"/>
      <c r="AP82" s="179"/>
      <c r="AQ82" s="179"/>
      <c r="AR82" s="179"/>
      <c r="AS82" s="179"/>
      <c r="AT82" s="179"/>
      <c r="AU82" s="179"/>
      <c r="AV82" s="179"/>
      <c r="AW82" s="179"/>
      <c r="AX82" s="179"/>
      <c r="AY82" s="179"/>
      <c r="AZ82" s="181"/>
      <c r="BB82" s="220"/>
      <c r="BD82" s="183"/>
      <c r="BE82" s="229"/>
      <c r="BF82" s="229"/>
      <c r="BG82" s="229"/>
      <c r="BH82" s="231"/>
    </row>
    <row r="83" spans="1:60" s="66" customFormat="1" x14ac:dyDescent="0.25">
      <c r="A83" s="101" t="s">
        <v>37</v>
      </c>
      <c r="B83" s="84" t="s">
        <v>102</v>
      </c>
      <c r="C83" s="88">
        <v>174</v>
      </c>
      <c r="D83" s="88">
        <v>13</v>
      </c>
      <c r="E83" s="104">
        <f>C83-D83</f>
        <v>161</v>
      </c>
      <c r="F83" s="125">
        <f t="shared" ref="F83" si="841">IF(D83&lt;=$K$6,D83,IF(E83&gt;=$D$6-$K$6,$K$6,IF($D$6&lt;=C83,$D$6-E83,C83-E83)))</f>
        <v>8</v>
      </c>
      <c r="G83" s="67">
        <f t="shared" ref="G83" si="842">IF(D83&gt;0,D83/F83,"")</f>
        <v>1.625</v>
      </c>
      <c r="H83" s="117">
        <f t="shared" ca="1" si="91"/>
        <v>0.1420842262125207</v>
      </c>
      <c r="I83" s="83"/>
      <c r="J83" s="95">
        <f t="shared" ca="1" si="92"/>
        <v>1</v>
      </c>
      <c r="K83" s="96">
        <f t="shared" ref="K83:AH83" ca="1" si="843">IF(K$12&lt;=$F83,ROUNDUP($H83+J$12*$G83,0),"")</f>
        <v>2</v>
      </c>
      <c r="L83" s="96">
        <f t="shared" ca="1" si="843"/>
        <v>4</v>
      </c>
      <c r="M83" s="96">
        <f t="shared" ca="1" si="843"/>
        <v>6</v>
      </c>
      <c r="N83" s="96">
        <f t="shared" ca="1" si="843"/>
        <v>7</v>
      </c>
      <c r="O83" s="96">
        <f t="shared" ca="1" si="843"/>
        <v>9</v>
      </c>
      <c r="P83" s="96">
        <f t="shared" ca="1" si="843"/>
        <v>10</v>
      </c>
      <c r="Q83" s="96">
        <f t="shared" ca="1" si="843"/>
        <v>12</v>
      </c>
      <c r="R83" s="96" t="str">
        <f t="shared" si="843"/>
        <v/>
      </c>
      <c r="S83" s="96" t="str">
        <f t="shared" si="843"/>
        <v/>
      </c>
      <c r="T83" s="96" t="str">
        <f t="shared" si="843"/>
        <v/>
      </c>
      <c r="U83" s="96" t="str">
        <f t="shared" si="843"/>
        <v/>
      </c>
      <c r="V83" s="96" t="str">
        <f t="shared" si="843"/>
        <v/>
      </c>
      <c r="W83" s="96" t="str">
        <f t="shared" si="843"/>
        <v/>
      </c>
      <c r="X83" s="96" t="str">
        <f t="shared" si="843"/>
        <v/>
      </c>
      <c r="Y83" s="96" t="str">
        <f t="shared" si="843"/>
        <v/>
      </c>
      <c r="Z83" s="96" t="str">
        <f t="shared" si="843"/>
        <v/>
      </c>
      <c r="AA83" s="96" t="str">
        <f t="shared" si="843"/>
        <v/>
      </c>
      <c r="AB83" s="96" t="str">
        <f t="shared" si="843"/>
        <v/>
      </c>
      <c r="AC83" s="96" t="str">
        <f t="shared" si="843"/>
        <v/>
      </c>
      <c r="AD83" s="96" t="str">
        <f t="shared" si="843"/>
        <v/>
      </c>
      <c r="AE83" s="96" t="str">
        <f t="shared" si="843"/>
        <v/>
      </c>
      <c r="AF83" s="96" t="str">
        <f t="shared" si="843"/>
        <v/>
      </c>
      <c r="AG83" s="96" t="str">
        <f t="shared" si="843"/>
        <v/>
      </c>
      <c r="AH83" s="97" t="str">
        <f t="shared" si="843"/>
        <v/>
      </c>
      <c r="AJ83" s="220">
        <f t="shared" ca="1" si="794"/>
        <v>1.2120840792236054</v>
      </c>
      <c r="AL83" s="183">
        <f t="shared" ca="1" si="795"/>
        <v>2</v>
      </c>
      <c r="AM83" s="179">
        <f t="shared" ref="AM83" ca="1" si="844">IF((IF(AM$12&lt;=($AH$6*$D$6),ROUNDUP($AJ83+(AL$12*$AO$6),0),""))&lt;=($F83+$F84),(IF(AM$12&lt;=($AH$6*$D$6),ROUNDUP($AJ83+(AL$12*$AO$6),0),"")),"")</f>
        <v>4</v>
      </c>
      <c r="AN83" s="179">
        <f t="shared" ref="AN83" ca="1" si="845">IF((IF(AN$12&lt;=($AH$6*$D$6),ROUNDUP($AJ83+(AM$12*$AO$6),0),""))&lt;=($F83+$F84),(IF(AN$12&lt;=($AH$6*$D$6),ROUNDUP($AJ83+(AM$12*$AO$6),0),"")),"")</f>
        <v>6</v>
      </c>
      <c r="AO83" s="179">
        <f t="shared" ref="AO83" ca="1" si="846">IF((IF(AO$12&lt;=($AH$6*$D$6),ROUNDUP($AJ83+(AN$12*$AO$6),0),""))&lt;=($F83+$F84),(IF(AO$12&lt;=($AH$6*$D$6),ROUNDUP($AJ83+(AN$12*$AO$6),0),"")),"")</f>
        <v>8</v>
      </c>
      <c r="AP83" s="179">
        <f t="shared" ref="AP83" ca="1" si="847">IF((IF(AP$12&lt;=($AH$6*$D$6),ROUNDUP($AJ83+(AO$12*$AO$6),0),""))&lt;=($F83+$F84),(IF(AP$12&lt;=($AH$6*$D$6),ROUNDUP($AJ83+(AO$12*$AO$6),0),"")),"")</f>
        <v>10</v>
      </c>
      <c r="AQ83" s="179">
        <f t="shared" ref="AQ83" ca="1" si="848">IF((IF(AQ$12&lt;=($AH$6*$D$6),ROUNDUP($AJ83+(AP$12*$AO$6),0),""))&lt;=($F83+$F84),(IF(AQ$12&lt;=($AH$6*$D$6),ROUNDUP($AJ83+(AP$12*$AO$6),0),"")),"")</f>
        <v>12</v>
      </c>
      <c r="AR83" s="179">
        <f t="shared" ref="AR83" ca="1" si="849">IF((IF(AR$12&lt;=($AH$6*$D$6),ROUNDUP($AJ83+(AQ$12*$AO$6),0),""))&lt;=($F83+$F84),(IF(AR$12&lt;=($AH$6*$D$6),ROUNDUP($AJ83+(AQ$12*$AO$6),0),"")),"")</f>
        <v>14</v>
      </c>
      <c r="AS83" s="179">
        <f t="shared" ref="AS83" ca="1" si="850">IF((IF(AS$12&lt;=($AH$6*$D$6),ROUNDUP($AJ83+(AR$12*$AO$6),0),""))&lt;=($F83+$F84),(IF(AS$12&lt;=($AH$6*$D$6),ROUNDUP($AJ83+(AR$12*$AO$6),0),"")),"")</f>
        <v>16</v>
      </c>
      <c r="AT83" s="179">
        <f t="shared" ref="AT83" ca="1" si="851">IF((IF(AT$12&lt;=($AH$6*$D$6),ROUNDUP($AJ83+(AS$12*$AO$6),0),""))&lt;=($F83+$F84),(IF(AT$12&lt;=($AH$6*$D$6),ROUNDUP($AJ83+(AS$12*$AO$6),0),"")),"")</f>
        <v>18</v>
      </c>
      <c r="AU83" s="179">
        <f t="shared" ref="AU83" ca="1" si="852">IF((IF(AU$12&lt;=($AH$6*$D$6),ROUNDUP($AJ83+(AT$12*$AO$6),0),""))&lt;=($F83+$F84),(IF(AU$12&lt;=($AH$6*$D$6),ROUNDUP($AJ83+(AT$12*$AO$6),0),"")),"")</f>
        <v>20</v>
      </c>
      <c r="AV83" s="179" t="str">
        <f t="shared" ref="AV83" si="853">IF((IF(AV$12&lt;=($AH$6*$D$6),ROUNDUP($AJ83+(AU$12*$AO$6),0),""))&lt;=($F83+$F84),(IF(AV$12&lt;=($AH$6*$D$6),ROUNDUP($AJ83+(AU$12*$AO$6),0),"")),"")</f>
        <v/>
      </c>
      <c r="AW83" s="179" t="str">
        <f t="shared" ref="AW83" si="854">IF((IF(AW$12&lt;=($AH$6*$D$6),ROUNDUP($AJ83+(AV$12*$AO$6),0),""))&lt;=($F83+$F84),(IF(AW$12&lt;=($AH$6*$D$6),ROUNDUP($AJ83+(AV$12*$AO$6),0),"")),"")</f>
        <v/>
      </c>
      <c r="AX83" s="179" t="str">
        <f t="shared" ref="AX83" si="855">IF((IF(AX$12&lt;=($AH$6*$D$6),ROUNDUP($AJ83+(AW$12*$AO$6),0),""))&lt;=($F83+$F84),(IF(AX$12&lt;=($AH$6*$D$6),ROUNDUP($AJ83+(AW$12*$AO$6),0),"")),"")</f>
        <v/>
      </c>
      <c r="AY83" s="179" t="str">
        <f t="shared" ref="AY83" si="856">IF((IF(AY$12&lt;=($AH$6*$D$6),ROUNDUP($AJ83+(AX$12*$AO$6),0),""))&lt;=($F83+$F84),(IF(AY$12&lt;=($AH$6*$D$6),ROUNDUP($AJ83+(AX$12*$AO$6),0),"")),"")</f>
        <v/>
      </c>
      <c r="AZ83" s="181" t="str">
        <f t="shared" ref="AZ83" si="857">IF((IF(AZ$12&lt;=($AH$6*$D$6),ROUNDUP($AJ83+(AY$12*$AO$6),0),""))&lt;=($F83+$F84),(IF(AZ$12&lt;=($AH$6*$D$6),ROUNDUP($AJ83+(AY$12*$AO$6),0),"")),"")</f>
        <v/>
      </c>
      <c r="BB83" s="220">
        <f t="shared" ref="BB83" ca="1" si="858">IF(C83&gt;=$D$6,RAND()*$AO$7,RAND()*C83/$AH$7)</f>
        <v>0.34276979991553258</v>
      </c>
      <c r="BD83" s="183">
        <f t="shared" ref="BD83:BD111" ca="1" si="859">ROUNDUP($BB83,0)</f>
        <v>1</v>
      </c>
      <c r="BE83" s="229">
        <f t="shared" ref="BE83" ca="1" si="860">IF($C83&gt;=$AH$7,(IF(BE$12&lt;=$AH$7,ROUNDUP($BB83+(BD$12*(($F83+$F84)/$AH$7)),0),"")),(IF(BE$12&lt;=$C83,BE$12,"")))</f>
        <v>5</v>
      </c>
      <c r="BF83" s="229">
        <f t="shared" ref="BF83" ca="1" si="861">IF($C83&gt;=$AH$7,(IF(BF$12&lt;=$AH$7,ROUNDUP($BB83+(BE$12*(($F83+$F84)/$AH$7)),0),"")),(IF(BF$12&lt;=$C83,BF$12,"")))</f>
        <v>9</v>
      </c>
      <c r="BG83" s="229">
        <f t="shared" ref="BG83" ca="1" si="862">IF($C83&gt;=$AH$7,(IF(BG$12&lt;=$AH$7,ROUNDUP($BB83+(BF$12*(($F83+$F84)/$AH$7)),0),"")),(IF(BG$12&lt;=$C83,BG$12,"")))</f>
        <v>13</v>
      </c>
      <c r="BH83" s="231">
        <f t="shared" ref="BH83" ca="1" si="863">IF($C83&gt;=$AH$7,(IF(BH$12&lt;=$AH$7,ROUNDUP($BB83+(BG$12*(($F83+$F84)/$AH$7)),0),"")),(IF(BH$12&lt;=$C83,BH$12,"")))</f>
        <v>17</v>
      </c>
    </row>
    <row r="84" spans="1:60" s="66" customFormat="1" x14ac:dyDescent="0.25">
      <c r="A84" s="101" t="s">
        <v>37</v>
      </c>
      <c r="B84" s="84" t="s">
        <v>128</v>
      </c>
      <c r="C84" s="103">
        <f>C83</f>
        <v>174</v>
      </c>
      <c r="D84" s="103">
        <f>D83</f>
        <v>13</v>
      </c>
      <c r="E84" s="104">
        <f>E83</f>
        <v>161</v>
      </c>
      <c r="F84" s="125">
        <f t="shared" si="788"/>
        <v>12</v>
      </c>
      <c r="G84" s="67">
        <f t="shared" ref="G84" si="864">IF(E84&gt;0,E84/F84,"")</f>
        <v>13.416666666666666</v>
      </c>
      <c r="H84" s="117">
        <f t="shared" ref="H84:H112" ca="1" si="865">IF(G84="","",RAND()*G84)</f>
        <v>10.460900143022599</v>
      </c>
      <c r="I84" s="83"/>
      <c r="J84" s="95">
        <f t="shared" ref="J84:J112" ca="1" si="866">IF(H84="","",ROUNDUP(H84,0))</f>
        <v>11</v>
      </c>
      <c r="K84" s="96">
        <f t="shared" ref="K84:AH84" ca="1" si="867">IF(K$12&lt;=$F84,ROUNDUP($H84+J$12*$G84,0),"")</f>
        <v>24</v>
      </c>
      <c r="L84" s="96">
        <f t="shared" ca="1" si="867"/>
        <v>38</v>
      </c>
      <c r="M84" s="96">
        <f t="shared" ca="1" si="867"/>
        <v>51</v>
      </c>
      <c r="N84" s="96">
        <f t="shared" ca="1" si="867"/>
        <v>65</v>
      </c>
      <c r="O84" s="96">
        <f t="shared" ca="1" si="867"/>
        <v>78</v>
      </c>
      <c r="P84" s="96">
        <f t="shared" ca="1" si="867"/>
        <v>91</v>
      </c>
      <c r="Q84" s="96">
        <f t="shared" ca="1" si="867"/>
        <v>105</v>
      </c>
      <c r="R84" s="96">
        <f t="shared" ca="1" si="867"/>
        <v>118</v>
      </c>
      <c r="S84" s="96">
        <f t="shared" ca="1" si="867"/>
        <v>132</v>
      </c>
      <c r="T84" s="96">
        <f t="shared" ca="1" si="867"/>
        <v>145</v>
      </c>
      <c r="U84" s="96">
        <f t="shared" ca="1" si="867"/>
        <v>159</v>
      </c>
      <c r="V84" s="96" t="str">
        <f t="shared" si="867"/>
        <v/>
      </c>
      <c r="W84" s="96" t="str">
        <f t="shared" si="867"/>
        <v/>
      </c>
      <c r="X84" s="96" t="str">
        <f t="shared" si="867"/>
        <v/>
      </c>
      <c r="Y84" s="96" t="str">
        <f t="shared" si="867"/>
        <v/>
      </c>
      <c r="Z84" s="96" t="str">
        <f t="shared" si="867"/>
        <v/>
      </c>
      <c r="AA84" s="96" t="str">
        <f t="shared" si="867"/>
        <v/>
      </c>
      <c r="AB84" s="96" t="str">
        <f t="shared" si="867"/>
        <v/>
      </c>
      <c r="AC84" s="96" t="str">
        <f t="shared" si="867"/>
        <v/>
      </c>
      <c r="AD84" s="96" t="str">
        <f t="shared" si="867"/>
        <v/>
      </c>
      <c r="AE84" s="96" t="str">
        <f t="shared" si="867"/>
        <v/>
      </c>
      <c r="AF84" s="96" t="str">
        <f t="shared" si="867"/>
        <v/>
      </c>
      <c r="AG84" s="96" t="str">
        <f t="shared" si="867"/>
        <v/>
      </c>
      <c r="AH84" s="97" t="str">
        <f t="shared" si="867"/>
        <v/>
      </c>
      <c r="AJ84" s="220"/>
      <c r="AL84" s="183"/>
      <c r="AM84" s="179"/>
      <c r="AN84" s="179"/>
      <c r="AO84" s="179"/>
      <c r="AP84" s="179"/>
      <c r="AQ84" s="179"/>
      <c r="AR84" s="179"/>
      <c r="AS84" s="179"/>
      <c r="AT84" s="179"/>
      <c r="AU84" s="179"/>
      <c r="AV84" s="179"/>
      <c r="AW84" s="179"/>
      <c r="AX84" s="179"/>
      <c r="AY84" s="179"/>
      <c r="AZ84" s="181"/>
      <c r="BB84" s="220"/>
      <c r="BD84" s="183"/>
      <c r="BE84" s="229"/>
      <c r="BF84" s="229"/>
      <c r="BG84" s="229"/>
      <c r="BH84" s="231"/>
    </row>
    <row r="85" spans="1:60" s="66" customFormat="1" x14ac:dyDescent="0.25">
      <c r="A85" s="101" t="s">
        <v>38</v>
      </c>
      <c r="B85" s="84" t="s">
        <v>102</v>
      </c>
      <c r="C85" s="88">
        <v>135</v>
      </c>
      <c r="D85" s="88">
        <v>16</v>
      </c>
      <c r="E85" s="104">
        <f>C85-D85</f>
        <v>119</v>
      </c>
      <c r="F85" s="125">
        <f t="shared" ref="F85" si="868">IF(D85&lt;=$K$6,D85,IF(E85&gt;=$D$6-$K$6,$K$6,IF($D$6&lt;=C85,$D$6-E85,C85-E85)))</f>
        <v>8</v>
      </c>
      <c r="G85" s="67">
        <f t="shared" ref="G85" si="869">IF(D85&gt;0,D85/F85,"")</f>
        <v>2</v>
      </c>
      <c r="H85" s="117">
        <f t="shared" ca="1" si="865"/>
        <v>1.7136209762803862</v>
      </c>
      <c r="I85" s="83"/>
      <c r="J85" s="95">
        <f t="shared" ca="1" si="866"/>
        <v>2</v>
      </c>
      <c r="K85" s="96">
        <f t="shared" ref="K85:AH85" ca="1" si="870">IF(K$12&lt;=$F85,ROUNDUP($H85+J$12*$G85,0),"")</f>
        <v>4</v>
      </c>
      <c r="L85" s="96">
        <f t="shared" ca="1" si="870"/>
        <v>6</v>
      </c>
      <c r="M85" s="96">
        <f t="shared" ca="1" si="870"/>
        <v>8</v>
      </c>
      <c r="N85" s="96">
        <f t="shared" ca="1" si="870"/>
        <v>10</v>
      </c>
      <c r="O85" s="96">
        <f t="shared" ca="1" si="870"/>
        <v>12</v>
      </c>
      <c r="P85" s="96">
        <f t="shared" ca="1" si="870"/>
        <v>14</v>
      </c>
      <c r="Q85" s="96">
        <f t="shared" ca="1" si="870"/>
        <v>16</v>
      </c>
      <c r="R85" s="96" t="str">
        <f t="shared" si="870"/>
        <v/>
      </c>
      <c r="S85" s="96" t="str">
        <f t="shared" si="870"/>
        <v/>
      </c>
      <c r="T85" s="96" t="str">
        <f t="shared" si="870"/>
        <v/>
      </c>
      <c r="U85" s="96" t="str">
        <f t="shared" si="870"/>
        <v/>
      </c>
      <c r="V85" s="96" t="str">
        <f t="shared" si="870"/>
        <v/>
      </c>
      <c r="W85" s="96" t="str">
        <f t="shared" si="870"/>
        <v/>
      </c>
      <c r="X85" s="96" t="str">
        <f t="shared" si="870"/>
        <v/>
      </c>
      <c r="Y85" s="96" t="str">
        <f t="shared" si="870"/>
        <v/>
      </c>
      <c r="Z85" s="96" t="str">
        <f t="shared" si="870"/>
        <v/>
      </c>
      <c r="AA85" s="96" t="str">
        <f t="shared" si="870"/>
        <v/>
      </c>
      <c r="AB85" s="96" t="str">
        <f t="shared" si="870"/>
        <v/>
      </c>
      <c r="AC85" s="96" t="str">
        <f t="shared" si="870"/>
        <v/>
      </c>
      <c r="AD85" s="96" t="str">
        <f t="shared" si="870"/>
        <v/>
      </c>
      <c r="AE85" s="96" t="str">
        <f t="shared" si="870"/>
        <v/>
      </c>
      <c r="AF85" s="96" t="str">
        <f t="shared" si="870"/>
        <v/>
      </c>
      <c r="AG85" s="96" t="str">
        <f t="shared" si="870"/>
        <v/>
      </c>
      <c r="AH85" s="97" t="str">
        <f t="shared" si="870"/>
        <v/>
      </c>
      <c r="AJ85" s="220">
        <f t="shared" ca="1" si="794"/>
        <v>1.3334082648149366</v>
      </c>
      <c r="AL85" s="183">
        <f t="shared" ca="1" si="795"/>
        <v>2</v>
      </c>
      <c r="AM85" s="179">
        <f t="shared" ref="AM85" ca="1" si="871">IF((IF(AM$12&lt;=($AH$6*$D$6),ROUNDUP($AJ85+(AL$12*$AO$6),0),""))&lt;=($F85+$F86),(IF(AM$12&lt;=($AH$6*$D$6),ROUNDUP($AJ85+(AL$12*$AO$6),0),"")),"")</f>
        <v>4</v>
      </c>
      <c r="AN85" s="179">
        <f t="shared" ref="AN85" ca="1" si="872">IF((IF(AN$12&lt;=($AH$6*$D$6),ROUNDUP($AJ85+(AM$12*$AO$6),0),""))&lt;=($F85+$F86),(IF(AN$12&lt;=($AH$6*$D$6),ROUNDUP($AJ85+(AM$12*$AO$6),0),"")),"")</f>
        <v>6</v>
      </c>
      <c r="AO85" s="179">
        <f t="shared" ref="AO85" ca="1" si="873">IF((IF(AO$12&lt;=($AH$6*$D$6),ROUNDUP($AJ85+(AN$12*$AO$6),0),""))&lt;=($F85+$F86),(IF(AO$12&lt;=($AH$6*$D$6),ROUNDUP($AJ85+(AN$12*$AO$6),0),"")),"")</f>
        <v>8</v>
      </c>
      <c r="AP85" s="179">
        <f t="shared" ref="AP85" ca="1" si="874">IF((IF(AP$12&lt;=($AH$6*$D$6),ROUNDUP($AJ85+(AO$12*$AO$6),0),""))&lt;=($F85+$F86),(IF(AP$12&lt;=($AH$6*$D$6),ROUNDUP($AJ85+(AO$12*$AO$6),0),"")),"")</f>
        <v>10</v>
      </c>
      <c r="AQ85" s="179">
        <f t="shared" ref="AQ85" ca="1" si="875">IF((IF(AQ$12&lt;=($AH$6*$D$6),ROUNDUP($AJ85+(AP$12*$AO$6),0),""))&lt;=($F85+$F86),(IF(AQ$12&lt;=($AH$6*$D$6),ROUNDUP($AJ85+(AP$12*$AO$6),0),"")),"")</f>
        <v>12</v>
      </c>
      <c r="AR85" s="179">
        <f t="shared" ref="AR85" ca="1" si="876">IF((IF(AR$12&lt;=($AH$6*$D$6),ROUNDUP($AJ85+(AQ$12*$AO$6),0),""))&lt;=($F85+$F86),(IF(AR$12&lt;=($AH$6*$D$6),ROUNDUP($AJ85+(AQ$12*$AO$6),0),"")),"")</f>
        <v>14</v>
      </c>
      <c r="AS85" s="179">
        <f t="shared" ref="AS85" ca="1" si="877">IF((IF(AS$12&lt;=($AH$6*$D$6),ROUNDUP($AJ85+(AR$12*$AO$6),0),""))&lt;=($F85+$F86),(IF(AS$12&lt;=($AH$6*$D$6),ROUNDUP($AJ85+(AR$12*$AO$6),0),"")),"")</f>
        <v>16</v>
      </c>
      <c r="AT85" s="179">
        <f t="shared" ref="AT85" ca="1" si="878">IF((IF(AT$12&lt;=($AH$6*$D$6),ROUNDUP($AJ85+(AS$12*$AO$6),0),""))&lt;=($F85+$F86),(IF(AT$12&lt;=($AH$6*$D$6),ROUNDUP($AJ85+(AS$12*$AO$6),0),"")),"")</f>
        <v>18</v>
      </c>
      <c r="AU85" s="179">
        <f t="shared" ref="AU85" ca="1" si="879">IF((IF(AU$12&lt;=($AH$6*$D$6),ROUNDUP($AJ85+(AT$12*$AO$6),0),""))&lt;=($F85+$F86),(IF(AU$12&lt;=($AH$6*$D$6),ROUNDUP($AJ85+(AT$12*$AO$6),0),"")),"")</f>
        <v>20</v>
      </c>
      <c r="AV85" s="179" t="str">
        <f t="shared" ref="AV85" si="880">IF((IF(AV$12&lt;=($AH$6*$D$6),ROUNDUP($AJ85+(AU$12*$AO$6),0),""))&lt;=($F85+$F86),(IF(AV$12&lt;=($AH$6*$D$6),ROUNDUP($AJ85+(AU$12*$AO$6),0),"")),"")</f>
        <v/>
      </c>
      <c r="AW85" s="179" t="str">
        <f t="shared" ref="AW85" si="881">IF((IF(AW$12&lt;=($AH$6*$D$6),ROUNDUP($AJ85+(AV$12*$AO$6),0),""))&lt;=($F85+$F86),(IF(AW$12&lt;=($AH$6*$D$6),ROUNDUP($AJ85+(AV$12*$AO$6),0),"")),"")</f>
        <v/>
      </c>
      <c r="AX85" s="179" t="str">
        <f t="shared" ref="AX85" si="882">IF((IF(AX$12&lt;=($AH$6*$D$6),ROUNDUP($AJ85+(AW$12*$AO$6),0),""))&lt;=($F85+$F86),(IF(AX$12&lt;=($AH$6*$D$6),ROUNDUP($AJ85+(AW$12*$AO$6),0),"")),"")</f>
        <v/>
      </c>
      <c r="AY85" s="179" t="str">
        <f t="shared" ref="AY85" si="883">IF((IF(AY$12&lt;=($AH$6*$D$6),ROUNDUP($AJ85+(AX$12*$AO$6),0),""))&lt;=($F85+$F86),(IF(AY$12&lt;=($AH$6*$D$6),ROUNDUP($AJ85+(AX$12*$AO$6),0),"")),"")</f>
        <v/>
      </c>
      <c r="AZ85" s="181" t="str">
        <f t="shared" ref="AZ85" si="884">IF((IF(AZ$12&lt;=($AH$6*$D$6),ROUNDUP($AJ85+(AY$12*$AO$6),0),""))&lt;=($F85+$F86),(IF(AZ$12&lt;=($AH$6*$D$6),ROUNDUP($AJ85+(AY$12*$AO$6),0),"")),"")</f>
        <v/>
      </c>
      <c r="BB85" s="220">
        <f t="shared" ref="BB85" ca="1" si="885">IF(C85&gt;=$D$6,RAND()*$AO$7,RAND()*C85/$AH$7)</f>
        <v>0.23714852924360397</v>
      </c>
      <c r="BD85" s="183">
        <f t="shared" ca="1" si="859"/>
        <v>1</v>
      </c>
      <c r="BE85" s="229">
        <f t="shared" ref="BE85" ca="1" si="886">IF($C85&gt;=$AH$7,(IF(BE$12&lt;=$AH$7,ROUNDUP($BB85+(BD$12*(($F85+$F86)/$AH$7)),0),"")),(IF(BE$12&lt;=$C85,BE$12,"")))</f>
        <v>5</v>
      </c>
      <c r="BF85" s="229">
        <f t="shared" ref="BF85" ca="1" si="887">IF($C85&gt;=$AH$7,(IF(BF$12&lt;=$AH$7,ROUNDUP($BB85+(BE$12*(($F85+$F86)/$AH$7)),0),"")),(IF(BF$12&lt;=$C85,BF$12,"")))</f>
        <v>9</v>
      </c>
      <c r="BG85" s="229">
        <f t="shared" ref="BG85" ca="1" si="888">IF($C85&gt;=$AH$7,(IF(BG$12&lt;=$AH$7,ROUNDUP($BB85+(BF$12*(($F85+$F86)/$AH$7)),0),"")),(IF(BG$12&lt;=$C85,BG$12,"")))</f>
        <v>13</v>
      </c>
      <c r="BH85" s="231">
        <f t="shared" ref="BH85" ca="1" si="889">IF($C85&gt;=$AH$7,(IF(BH$12&lt;=$AH$7,ROUNDUP($BB85+(BG$12*(($F85+$F86)/$AH$7)),0),"")),(IF(BH$12&lt;=$C85,BH$12,"")))</f>
        <v>17</v>
      </c>
    </row>
    <row r="86" spans="1:60" s="66" customFormat="1" x14ac:dyDescent="0.25">
      <c r="A86" s="101" t="s">
        <v>38</v>
      </c>
      <c r="B86" s="84" t="s">
        <v>128</v>
      </c>
      <c r="C86" s="103">
        <f>C85</f>
        <v>135</v>
      </c>
      <c r="D86" s="103">
        <f>D85</f>
        <v>16</v>
      </c>
      <c r="E86" s="104">
        <f>E85</f>
        <v>119</v>
      </c>
      <c r="F86" s="125">
        <f t="shared" si="788"/>
        <v>12</v>
      </c>
      <c r="G86" s="67">
        <f t="shared" ref="G86" si="890">IF(E86&gt;0,E86/F86,"")</f>
        <v>9.9166666666666661</v>
      </c>
      <c r="H86" s="117">
        <f t="shared" ca="1" si="865"/>
        <v>9.5229551939133632</v>
      </c>
      <c r="I86" s="83"/>
      <c r="J86" s="95">
        <f t="shared" ca="1" si="866"/>
        <v>10</v>
      </c>
      <c r="K86" s="96">
        <f t="shared" ref="K86:AH86" ca="1" si="891">IF(K$12&lt;=$F86,ROUNDUP($H86+J$12*$G86,0),"")</f>
        <v>20</v>
      </c>
      <c r="L86" s="96">
        <f t="shared" ca="1" si="891"/>
        <v>30</v>
      </c>
      <c r="M86" s="96">
        <f t="shared" ca="1" si="891"/>
        <v>40</v>
      </c>
      <c r="N86" s="96">
        <f t="shared" ca="1" si="891"/>
        <v>50</v>
      </c>
      <c r="O86" s="96">
        <f t="shared" ca="1" si="891"/>
        <v>60</v>
      </c>
      <c r="P86" s="96">
        <f t="shared" ca="1" si="891"/>
        <v>70</v>
      </c>
      <c r="Q86" s="96">
        <f t="shared" ca="1" si="891"/>
        <v>79</v>
      </c>
      <c r="R86" s="96">
        <f t="shared" ca="1" si="891"/>
        <v>89</v>
      </c>
      <c r="S86" s="96">
        <f t="shared" ca="1" si="891"/>
        <v>99</v>
      </c>
      <c r="T86" s="96">
        <f t="shared" ca="1" si="891"/>
        <v>109</v>
      </c>
      <c r="U86" s="96">
        <f t="shared" ca="1" si="891"/>
        <v>119</v>
      </c>
      <c r="V86" s="96" t="str">
        <f t="shared" si="891"/>
        <v/>
      </c>
      <c r="W86" s="96" t="str">
        <f t="shared" si="891"/>
        <v/>
      </c>
      <c r="X86" s="96" t="str">
        <f t="shared" si="891"/>
        <v/>
      </c>
      <c r="Y86" s="96" t="str">
        <f t="shared" si="891"/>
        <v/>
      </c>
      <c r="Z86" s="96" t="str">
        <f t="shared" si="891"/>
        <v/>
      </c>
      <c r="AA86" s="96" t="str">
        <f t="shared" si="891"/>
        <v/>
      </c>
      <c r="AB86" s="96" t="str">
        <f t="shared" si="891"/>
        <v/>
      </c>
      <c r="AC86" s="96" t="str">
        <f t="shared" si="891"/>
        <v/>
      </c>
      <c r="AD86" s="96" t="str">
        <f t="shared" si="891"/>
        <v/>
      </c>
      <c r="AE86" s="96" t="str">
        <f t="shared" si="891"/>
        <v/>
      </c>
      <c r="AF86" s="96" t="str">
        <f t="shared" si="891"/>
        <v/>
      </c>
      <c r="AG86" s="96" t="str">
        <f t="shared" si="891"/>
        <v/>
      </c>
      <c r="AH86" s="97" t="str">
        <f t="shared" si="891"/>
        <v/>
      </c>
      <c r="AJ86" s="220"/>
      <c r="AL86" s="183"/>
      <c r="AM86" s="179"/>
      <c r="AN86" s="179"/>
      <c r="AO86" s="179"/>
      <c r="AP86" s="179"/>
      <c r="AQ86" s="179"/>
      <c r="AR86" s="179"/>
      <c r="AS86" s="179"/>
      <c r="AT86" s="179"/>
      <c r="AU86" s="179"/>
      <c r="AV86" s="179"/>
      <c r="AW86" s="179"/>
      <c r="AX86" s="179"/>
      <c r="AY86" s="179"/>
      <c r="AZ86" s="181"/>
      <c r="BB86" s="220"/>
      <c r="BD86" s="183"/>
      <c r="BE86" s="229"/>
      <c r="BF86" s="229"/>
      <c r="BG86" s="229"/>
      <c r="BH86" s="231"/>
    </row>
    <row r="87" spans="1:60" s="66" customFormat="1" x14ac:dyDescent="0.25">
      <c r="A87" s="101" t="s">
        <v>39</v>
      </c>
      <c r="B87" s="84" t="s">
        <v>102</v>
      </c>
      <c r="C87" s="88">
        <v>115</v>
      </c>
      <c r="D87" s="88">
        <v>16</v>
      </c>
      <c r="E87" s="104">
        <f>C87-D87</f>
        <v>99</v>
      </c>
      <c r="F87" s="125">
        <f t="shared" ref="F87" si="892">IF(D87&lt;=$K$6,D87,IF(E87&gt;=$D$6-$K$6,$K$6,IF($D$6&lt;=C87,$D$6-E87,C87-E87)))</f>
        <v>8</v>
      </c>
      <c r="G87" s="67">
        <f t="shared" ref="G87" si="893">IF(D87&gt;0,D87/F87,"")</f>
        <v>2</v>
      </c>
      <c r="H87" s="117">
        <f t="shared" ca="1" si="865"/>
        <v>0.6916194260230728</v>
      </c>
      <c r="I87" s="83"/>
      <c r="J87" s="95">
        <f t="shared" ca="1" si="866"/>
        <v>1</v>
      </c>
      <c r="K87" s="96">
        <f t="shared" ref="K87:AH87" ca="1" si="894">IF(K$12&lt;=$F87,ROUNDUP($H87+J$12*$G87,0),"")</f>
        <v>3</v>
      </c>
      <c r="L87" s="96">
        <f t="shared" ca="1" si="894"/>
        <v>5</v>
      </c>
      <c r="M87" s="96">
        <f t="shared" ca="1" si="894"/>
        <v>7</v>
      </c>
      <c r="N87" s="96">
        <f t="shared" ca="1" si="894"/>
        <v>9</v>
      </c>
      <c r="O87" s="96">
        <f t="shared" ca="1" si="894"/>
        <v>11</v>
      </c>
      <c r="P87" s="96">
        <f t="shared" ca="1" si="894"/>
        <v>13</v>
      </c>
      <c r="Q87" s="96">
        <f t="shared" ca="1" si="894"/>
        <v>15</v>
      </c>
      <c r="R87" s="96" t="str">
        <f t="shared" si="894"/>
        <v/>
      </c>
      <c r="S87" s="96" t="str">
        <f t="shared" si="894"/>
        <v/>
      </c>
      <c r="T87" s="96" t="str">
        <f t="shared" si="894"/>
        <v/>
      </c>
      <c r="U87" s="96" t="str">
        <f t="shared" si="894"/>
        <v/>
      </c>
      <c r="V87" s="96" t="str">
        <f t="shared" si="894"/>
        <v/>
      </c>
      <c r="W87" s="96" t="str">
        <f t="shared" si="894"/>
        <v/>
      </c>
      <c r="X87" s="96" t="str">
        <f t="shared" si="894"/>
        <v/>
      </c>
      <c r="Y87" s="96" t="str">
        <f t="shared" si="894"/>
        <v/>
      </c>
      <c r="Z87" s="96" t="str">
        <f t="shared" si="894"/>
        <v/>
      </c>
      <c r="AA87" s="96" t="str">
        <f t="shared" si="894"/>
        <v/>
      </c>
      <c r="AB87" s="96" t="str">
        <f t="shared" si="894"/>
        <v/>
      </c>
      <c r="AC87" s="96" t="str">
        <f t="shared" si="894"/>
        <v/>
      </c>
      <c r="AD87" s="96" t="str">
        <f t="shared" si="894"/>
        <v/>
      </c>
      <c r="AE87" s="96" t="str">
        <f t="shared" si="894"/>
        <v/>
      </c>
      <c r="AF87" s="96" t="str">
        <f t="shared" si="894"/>
        <v/>
      </c>
      <c r="AG87" s="96" t="str">
        <f t="shared" si="894"/>
        <v/>
      </c>
      <c r="AH87" s="97" t="str">
        <f t="shared" si="894"/>
        <v/>
      </c>
      <c r="AJ87" s="220">
        <f t="shared" ca="1" si="794"/>
        <v>0.38373066226180441</v>
      </c>
      <c r="AL87" s="183">
        <f t="shared" ca="1" si="795"/>
        <v>1</v>
      </c>
      <c r="AM87" s="179">
        <f t="shared" ref="AM87" ca="1" si="895">IF((IF(AM$12&lt;=($AH$6*$D$6),ROUNDUP($AJ87+(AL$12*$AO$6),0),""))&lt;=($F87+$F88),(IF(AM$12&lt;=($AH$6*$D$6),ROUNDUP($AJ87+(AL$12*$AO$6),0),"")),"")</f>
        <v>3</v>
      </c>
      <c r="AN87" s="179">
        <f t="shared" ref="AN87" ca="1" si="896">IF((IF(AN$12&lt;=($AH$6*$D$6),ROUNDUP($AJ87+(AM$12*$AO$6),0),""))&lt;=($F87+$F88),(IF(AN$12&lt;=($AH$6*$D$6),ROUNDUP($AJ87+(AM$12*$AO$6),0),"")),"")</f>
        <v>5</v>
      </c>
      <c r="AO87" s="179">
        <f t="shared" ref="AO87" ca="1" si="897">IF((IF(AO$12&lt;=($AH$6*$D$6),ROUNDUP($AJ87+(AN$12*$AO$6),0),""))&lt;=($F87+$F88),(IF(AO$12&lt;=($AH$6*$D$6),ROUNDUP($AJ87+(AN$12*$AO$6),0),"")),"")</f>
        <v>7</v>
      </c>
      <c r="AP87" s="179">
        <f t="shared" ref="AP87" ca="1" si="898">IF((IF(AP$12&lt;=($AH$6*$D$6),ROUNDUP($AJ87+(AO$12*$AO$6),0),""))&lt;=($F87+$F88),(IF(AP$12&lt;=($AH$6*$D$6),ROUNDUP($AJ87+(AO$12*$AO$6),0),"")),"")</f>
        <v>9</v>
      </c>
      <c r="AQ87" s="179">
        <f t="shared" ref="AQ87" ca="1" si="899">IF((IF(AQ$12&lt;=($AH$6*$D$6),ROUNDUP($AJ87+(AP$12*$AO$6),0),""))&lt;=($F87+$F88),(IF(AQ$12&lt;=($AH$6*$D$6),ROUNDUP($AJ87+(AP$12*$AO$6),0),"")),"")</f>
        <v>11</v>
      </c>
      <c r="AR87" s="179">
        <f t="shared" ref="AR87" ca="1" si="900">IF((IF(AR$12&lt;=($AH$6*$D$6),ROUNDUP($AJ87+(AQ$12*$AO$6),0),""))&lt;=($F87+$F88),(IF(AR$12&lt;=($AH$6*$D$6),ROUNDUP($AJ87+(AQ$12*$AO$6),0),"")),"")</f>
        <v>13</v>
      </c>
      <c r="AS87" s="179">
        <f t="shared" ref="AS87" ca="1" si="901">IF((IF(AS$12&lt;=($AH$6*$D$6),ROUNDUP($AJ87+(AR$12*$AO$6),0),""))&lt;=($F87+$F88),(IF(AS$12&lt;=($AH$6*$D$6),ROUNDUP($AJ87+(AR$12*$AO$6),0),"")),"")</f>
        <v>15</v>
      </c>
      <c r="AT87" s="179">
        <f t="shared" ref="AT87" ca="1" si="902">IF((IF(AT$12&lt;=($AH$6*$D$6),ROUNDUP($AJ87+(AS$12*$AO$6),0),""))&lt;=($F87+$F88),(IF(AT$12&lt;=($AH$6*$D$6),ROUNDUP($AJ87+(AS$12*$AO$6),0),"")),"")</f>
        <v>17</v>
      </c>
      <c r="AU87" s="179">
        <f t="shared" ref="AU87" ca="1" si="903">IF((IF(AU$12&lt;=($AH$6*$D$6),ROUNDUP($AJ87+(AT$12*$AO$6),0),""))&lt;=($F87+$F88),(IF(AU$12&lt;=($AH$6*$D$6),ROUNDUP($AJ87+(AT$12*$AO$6),0),"")),"")</f>
        <v>19</v>
      </c>
      <c r="AV87" s="179" t="str">
        <f t="shared" ref="AV87" si="904">IF((IF(AV$12&lt;=($AH$6*$D$6),ROUNDUP($AJ87+(AU$12*$AO$6),0),""))&lt;=($F87+$F88),(IF(AV$12&lt;=($AH$6*$D$6),ROUNDUP($AJ87+(AU$12*$AO$6),0),"")),"")</f>
        <v/>
      </c>
      <c r="AW87" s="179" t="str">
        <f t="shared" ref="AW87" si="905">IF((IF(AW$12&lt;=($AH$6*$D$6),ROUNDUP($AJ87+(AV$12*$AO$6),0),""))&lt;=($F87+$F88),(IF(AW$12&lt;=($AH$6*$D$6),ROUNDUP($AJ87+(AV$12*$AO$6),0),"")),"")</f>
        <v/>
      </c>
      <c r="AX87" s="179" t="str">
        <f t="shared" ref="AX87" si="906">IF((IF(AX$12&lt;=($AH$6*$D$6),ROUNDUP($AJ87+(AW$12*$AO$6),0),""))&lt;=($F87+$F88),(IF(AX$12&lt;=($AH$6*$D$6),ROUNDUP($AJ87+(AW$12*$AO$6),0),"")),"")</f>
        <v/>
      </c>
      <c r="AY87" s="179" t="str">
        <f t="shared" ref="AY87" si="907">IF((IF(AY$12&lt;=($AH$6*$D$6),ROUNDUP($AJ87+(AX$12*$AO$6),0),""))&lt;=($F87+$F88),(IF(AY$12&lt;=($AH$6*$D$6),ROUNDUP($AJ87+(AX$12*$AO$6),0),"")),"")</f>
        <v/>
      </c>
      <c r="AZ87" s="181" t="str">
        <f t="shared" ref="AZ87" si="908">IF((IF(AZ$12&lt;=($AH$6*$D$6),ROUNDUP($AJ87+(AY$12*$AO$6),0),""))&lt;=($F87+$F88),(IF(AZ$12&lt;=($AH$6*$D$6),ROUNDUP($AJ87+(AY$12*$AO$6),0),"")),"")</f>
        <v/>
      </c>
      <c r="BB87" s="220">
        <f t="shared" ref="BB87" ca="1" si="909">IF(C87&gt;=$D$6,RAND()*$AO$7,RAND()*C87/$AH$7)</f>
        <v>3.8565112505674395</v>
      </c>
      <c r="BD87" s="183">
        <f t="shared" ca="1" si="859"/>
        <v>4</v>
      </c>
      <c r="BE87" s="229">
        <f t="shared" ref="BE87" ca="1" si="910">IF($C87&gt;=$AH$7,(IF(BE$12&lt;=$AH$7,ROUNDUP($BB87+(BD$12*(($F87+$F88)/$AH$7)),0),"")),(IF(BE$12&lt;=$C87,BE$12,"")))</f>
        <v>8</v>
      </c>
      <c r="BF87" s="229">
        <f t="shared" ref="BF87" ca="1" si="911">IF($C87&gt;=$AH$7,(IF(BF$12&lt;=$AH$7,ROUNDUP($BB87+(BE$12*(($F87+$F88)/$AH$7)),0),"")),(IF(BF$12&lt;=$C87,BF$12,"")))</f>
        <v>12</v>
      </c>
      <c r="BG87" s="229">
        <f t="shared" ref="BG87" ca="1" si="912">IF($C87&gt;=$AH$7,(IF(BG$12&lt;=$AH$7,ROUNDUP($BB87+(BF$12*(($F87+$F88)/$AH$7)),0),"")),(IF(BG$12&lt;=$C87,BG$12,"")))</f>
        <v>16</v>
      </c>
      <c r="BH87" s="231">
        <f t="shared" ref="BH87" ca="1" si="913">IF($C87&gt;=$AH$7,(IF(BH$12&lt;=$AH$7,ROUNDUP($BB87+(BG$12*(($F87+$F88)/$AH$7)),0),"")),(IF(BH$12&lt;=$C87,BH$12,"")))</f>
        <v>20</v>
      </c>
    </row>
    <row r="88" spans="1:60" s="66" customFormat="1" x14ac:dyDescent="0.25">
      <c r="A88" s="101" t="s">
        <v>39</v>
      </c>
      <c r="B88" s="84" t="s">
        <v>128</v>
      </c>
      <c r="C88" s="103">
        <f>C87</f>
        <v>115</v>
      </c>
      <c r="D88" s="103">
        <f>D87</f>
        <v>16</v>
      </c>
      <c r="E88" s="104">
        <f>E87</f>
        <v>99</v>
      </c>
      <c r="F88" s="125">
        <f t="shared" si="788"/>
        <v>12</v>
      </c>
      <c r="G88" s="67">
        <f t="shared" ref="G88" si="914">IF(E88&gt;0,E88/F88,"")</f>
        <v>8.25</v>
      </c>
      <c r="H88" s="117">
        <f t="shared" ca="1" si="865"/>
        <v>3.2678045999254395</v>
      </c>
      <c r="I88" s="83"/>
      <c r="J88" s="95">
        <f t="shared" ca="1" si="866"/>
        <v>4</v>
      </c>
      <c r="K88" s="96">
        <f t="shared" ref="K88:AH88" ca="1" si="915">IF(K$12&lt;=$F88,ROUNDUP($H88+J$12*$G88,0),"")</f>
        <v>12</v>
      </c>
      <c r="L88" s="96">
        <f t="shared" ca="1" si="915"/>
        <v>20</v>
      </c>
      <c r="M88" s="96">
        <f t="shared" ca="1" si="915"/>
        <v>29</v>
      </c>
      <c r="N88" s="96">
        <f t="shared" ca="1" si="915"/>
        <v>37</v>
      </c>
      <c r="O88" s="96">
        <f t="shared" ca="1" si="915"/>
        <v>45</v>
      </c>
      <c r="P88" s="96">
        <f t="shared" ca="1" si="915"/>
        <v>53</v>
      </c>
      <c r="Q88" s="96">
        <f t="shared" ca="1" si="915"/>
        <v>62</v>
      </c>
      <c r="R88" s="96">
        <f t="shared" ca="1" si="915"/>
        <v>70</v>
      </c>
      <c r="S88" s="96">
        <f t="shared" ca="1" si="915"/>
        <v>78</v>
      </c>
      <c r="T88" s="96">
        <f t="shared" ca="1" si="915"/>
        <v>86</v>
      </c>
      <c r="U88" s="96">
        <f t="shared" ca="1" si="915"/>
        <v>95</v>
      </c>
      <c r="V88" s="96" t="str">
        <f t="shared" si="915"/>
        <v/>
      </c>
      <c r="W88" s="96" t="str">
        <f t="shared" si="915"/>
        <v/>
      </c>
      <c r="X88" s="96" t="str">
        <f t="shared" si="915"/>
        <v/>
      </c>
      <c r="Y88" s="96" t="str">
        <f t="shared" si="915"/>
        <v/>
      </c>
      <c r="Z88" s="96" t="str">
        <f t="shared" si="915"/>
        <v/>
      </c>
      <c r="AA88" s="96" t="str">
        <f t="shared" si="915"/>
        <v/>
      </c>
      <c r="AB88" s="96" t="str">
        <f t="shared" si="915"/>
        <v/>
      </c>
      <c r="AC88" s="96" t="str">
        <f t="shared" si="915"/>
        <v/>
      </c>
      <c r="AD88" s="96" t="str">
        <f t="shared" si="915"/>
        <v/>
      </c>
      <c r="AE88" s="96" t="str">
        <f t="shared" si="915"/>
        <v/>
      </c>
      <c r="AF88" s="96" t="str">
        <f t="shared" si="915"/>
        <v/>
      </c>
      <c r="AG88" s="96" t="str">
        <f t="shared" si="915"/>
        <v/>
      </c>
      <c r="AH88" s="97" t="str">
        <f t="shared" si="915"/>
        <v/>
      </c>
      <c r="AJ88" s="220"/>
      <c r="AL88" s="183"/>
      <c r="AM88" s="179"/>
      <c r="AN88" s="179"/>
      <c r="AO88" s="179"/>
      <c r="AP88" s="179"/>
      <c r="AQ88" s="179"/>
      <c r="AR88" s="179"/>
      <c r="AS88" s="179"/>
      <c r="AT88" s="179"/>
      <c r="AU88" s="179"/>
      <c r="AV88" s="179"/>
      <c r="AW88" s="179"/>
      <c r="AX88" s="179"/>
      <c r="AY88" s="179"/>
      <c r="AZ88" s="181"/>
      <c r="BB88" s="220"/>
      <c r="BD88" s="183"/>
      <c r="BE88" s="229"/>
      <c r="BF88" s="229"/>
      <c r="BG88" s="229"/>
      <c r="BH88" s="231"/>
    </row>
    <row r="89" spans="1:60" s="66" customFormat="1" x14ac:dyDescent="0.25">
      <c r="A89" s="101" t="s">
        <v>40</v>
      </c>
      <c r="B89" s="84" t="s">
        <v>102</v>
      </c>
      <c r="C89" s="88">
        <v>206</v>
      </c>
      <c r="D89" s="88">
        <v>19</v>
      </c>
      <c r="E89" s="104">
        <f>C89-D89</f>
        <v>187</v>
      </c>
      <c r="F89" s="125">
        <f t="shared" ref="F89" si="916">IF(D89&lt;=$K$6,D89,IF(E89&gt;=$D$6-$K$6,$K$6,IF($D$6&lt;=C89,$D$6-E89,C89-E89)))</f>
        <v>8</v>
      </c>
      <c r="G89" s="67">
        <f t="shared" ref="G89" si="917">IF(D89&gt;0,D89/F89,"")</f>
        <v>2.375</v>
      </c>
      <c r="H89" s="117">
        <f t="shared" ca="1" si="865"/>
        <v>1.0036926912830093</v>
      </c>
      <c r="I89" s="83"/>
      <c r="J89" s="95">
        <f t="shared" ca="1" si="866"/>
        <v>2</v>
      </c>
      <c r="K89" s="96">
        <f t="shared" ref="K89:AH89" ca="1" si="918">IF(K$12&lt;=$F89,ROUNDUP($H89+J$12*$G89,0),"")</f>
        <v>4</v>
      </c>
      <c r="L89" s="96">
        <f t="shared" ca="1" si="918"/>
        <v>6</v>
      </c>
      <c r="M89" s="96">
        <f t="shared" ca="1" si="918"/>
        <v>9</v>
      </c>
      <c r="N89" s="96">
        <f t="shared" ca="1" si="918"/>
        <v>11</v>
      </c>
      <c r="O89" s="96">
        <f t="shared" ca="1" si="918"/>
        <v>13</v>
      </c>
      <c r="P89" s="96">
        <f t="shared" ca="1" si="918"/>
        <v>16</v>
      </c>
      <c r="Q89" s="96">
        <f t="shared" ca="1" si="918"/>
        <v>18</v>
      </c>
      <c r="R89" s="96" t="str">
        <f t="shared" si="918"/>
        <v/>
      </c>
      <c r="S89" s="96" t="str">
        <f t="shared" si="918"/>
        <v/>
      </c>
      <c r="T89" s="96" t="str">
        <f t="shared" si="918"/>
        <v/>
      </c>
      <c r="U89" s="96" t="str">
        <f t="shared" si="918"/>
        <v/>
      </c>
      <c r="V89" s="96" t="str">
        <f t="shared" si="918"/>
        <v/>
      </c>
      <c r="W89" s="96" t="str">
        <f t="shared" si="918"/>
        <v/>
      </c>
      <c r="X89" s="96" t="str">
        <f t="shared" si="918"/>
        <v/>
      </c>
      <c r="Y89" s="96" t="str">
        <f t="shared" si="918"/>
        <v/>
      </c>
      <c r="Z89" s="96" t="str">
        <f t="shared" si="918"/>
        <v/>
      </c>
      <c r="AA89" s="96" t="str">
        <f t="shared" si="918"/>
        <v/>
      </c>
      <c r="AB89" s="96" t="str">
        <f t="shared" si="918"/>
        <v/>
      </c>
      <c r="AC89" s="96" t="str">
        <f t="shared" si="918"/>
        <v/>
      </c>
      <c r="AD89" s="96" t="str">
        <f t="shared" si="918"/>
        <v/>
      </c>
      <c r="AE89" s="96" t="str">
        <f t="shared" si="918"/>
        <v/>
      </c>
      <c r="AF89" s="96" t="str">
        <f t="shared" si="918"/>
        <v/>
      </c>
      <c r="AG89" s="96" t="str">
        <f t="shared" si="918"/>
        <v/>
      </c>
      <c r="AH89" s="97" t="str">
        <f t="shared" si="918"/>
        <v/>
      </c>
      <c r="AJ89" s="220">
        <f t="shared" ca="1" si="794"/>
        <v>0.78329609798823263</v>
      </c>
      <c r="AL89" s="183">
        <f t="shared" ca="1" si="795"/>
        <v>1</v>
      </c>
      <c r="AM89" s="179">
        <f t="shared" ref="AM89" ca="1" si="919">IF((IF(AM$12&lt;=($AH$6*$D$6),ROUNDUP($AJ89+(AL$12*$AO$6),0),""))&lt;=($F89+$F90),(IF(AM$12&lt;=($AH$6*$D$6),ROUNDUP($AJ89+(AL$12*$AO$6),0),"")),"")</f>
        <v>3</v>
      </c>
      <c r="AN89" s="179">
        <f t="shared" ref="AN89" ca="1" si="920">IF((IF(AN$12&lt;=($AH$6*$D$6),ROUNDUP($AJ89+(AM$12*$AO$6),0),""))&lt;=($F89+$F90),(IF(AN$12&lt;=($AH$6*$D$6),ROUNDUP($AJ89+(AM$12*$AO$6),0),"")),"")</f>
        <v>5</v>
      </c>
      <c r="AO89" s="179">
        <f t="shared" ref="AO89" ca="1" si="921">IF((IF(AO$12&lt;=($AH$6*$D$6),ROUNDUP($AJ89+(AN$12*$AO$6),0),""))&lt;=($F89+$F90),(IF(AO$12&lt;=($AH$6*$D$6),ROUNDUP($AJ89+(AN$12*$AO$6),0),"")),"")</f>
        <v>7</v>
      </c>
      <c r="AP89" s="179">
        <f t="shared" ref="AP89" ca="1" si="922">IF((IF(AP$12&lt;=($AH$6*$D$6),ROUNDUP($AJ89+(AO$12*$AO$6),0),""))&lt;=($F89+$F90),(IF(AP$12&lt;=($AH$6*$D$6),ROUNDUP($AJ89+(AO$12*$AO$6),0),"")),"")</f>
        <v>9</v>
      </c>
      <c r="AQ89" s="179">
        <f t="shared" ref="AQ89" ca="1" si="923">IF((IF(AQ$12&lt;=($AH$6*$D$6),ROUNDUP($AJ89+(AP$12*$AO$6),0),""))&lt;=($F89+$F90),(IF(AQ$12&lt;=($AH$6*$D$6),ROUNDUP($AJ89+(AP$12*$AO$6),0),"")),"")</f>
        <v>11</v>
      </c>
      <c r="AR89" s="179">
        <f t="shared" ref="AR89" ca="1" si="924">IF((IF(AR$12&lt;=($AH$6*$D$6),ROUNDUP($AJ89+(AQ$12*$AO$6),0),""))&lt;=($F89+$F90),(IF(AR$12&lt;=($AH$6*$D$6),ROUNDUP($AJ89+(AQ$12*$AO$6),0),"")),"")</f>
        <v>13</v>
      </c>
      <c r="AS89" s="179">
        <f t="shared" ref="AS89" ca="1" si="925">IF((IF(AS$12&lt;=($AH$6*$D$6),ROUNDUP($AJ89+(AR$12*$AO$6),0),""))&lt;=($F89+$F90),(IF(AS$12&lt;=($AH$6*$D$6),ROUNDUP($AJ89+(AR$12*$AO$6),0),"")),"")</f>
        <v>15</v>
      </c>
      <c r="AT89" s="179">
        <f t="shared" ref="AT89" ca="1" si="926">IF((IF(AT$12&lt;=($AH$6*$D$6),ROUNDUP($AJ89+(AS$12*$AO$6),0),""))&lt;=($F89+$F90),(IF(AT$12&lt;=($AH$6*$D$6),ROUNDUP($AJ89+(AS$12*$AO$6),0),"")),"")</f>
        <v>17</v>
      </c>
      <c r="AU89" s="179">
        <f t="shared" ref="AU89" ca="1" si="927">IF((IF(AU$12&lt;=($AH$6*$D$6),ROUNDUP($AJ89+(AT$12*$AO$6),0),""))&lt;=($F89+$F90),(IF(AU$12&lt;=($AH$6*$D$6),ROUNDUP($AJ89+(AT$12*$AO$6),0),"")),"")</f>
        <v>19</v>
      </c>
      <c r="AV89" s="179" t="str">
        <f t="shared" ref="AV89" si="928">IF((IF(AV$12&lt;=($AH$6*$D$6),ROUNDUP($AJ89+(AU$12*$AO$6),0),""))&lt;=($F89+$F90),(IF(AV$12&lt;=($AH$6*$D$6),ROUNDUP($AJ89+(AU$12*$AO$6),0),"")),"")</f>
        <v/>
      </c>
      <c r="AW89" s="179" t="str">
        <f t="shared" ref="AW89" si="929">IF((IF(AW$12&lt;=($AH$6*$D$6),ROUNDUP($AJ89+(AV$12*$AO$6),0),""))&lt;=($F89+$F90),(IF(AW$12&lt;=($AH$6*$D$6),ROUNDUP($AJ89+(AV$12*$AO$6),0),"")),"")</f>
        <v/>
      </c>
      <c r="AX89" s="179" t="str">
        <f t="shared" ref="AX89" si="930">IF((IF(AX$12&lt;=($AH$6*$D$6),ROUNDUP($AJ89+(AW$12*$AO$6),0),""))&lt;=($F89+$F90),(IF(AX$12&lt;=($AH$6*$D$6),ROUNDUP($AJ89+(AW$12*$AO$6),0),"")),"")</f>
        <v/>
      </c>
      <c r="AY89" s="179" t="str">
        <f t="shared" ref="AY89" si="931">IF((IF(AY$12&lt;=($AH$6*$D$6),ROUNDUP($AJ89+(AX$12*$AO$6),0),""))&lt;=($F89+$F90),(IF(AY$12&lt;=($AH$6*$D$6),ROUNDUP($AJ89+(AX$12*$AO$6),0),"")),"")</f>
        <v/>
      </c>
      <c r="AZ89" s="181" t="str">
        <f t="shared" ref="AZ89" si="932">IF((IF(AZ$12&lt;=($AH$6*$D$6),ROUNDUP($AJ89+(AY$12*$AO$6),0),""))&lt;=($F89+$F90),(IF(AZ$12&lt;=($AH$6*$D$6),ROUNDUP($AJ89+(AY$12*$AO$6),0),"")),"")</f>
        <v/>
      </c>
      <c r="BB89" s="220">
        <f t="shared" ref="BB89" ca="1" si="933">IF(C89&gt;=$D$6,RAND()*$AO$7,RAND()*C89/$AH$7)</f>
        <v>2.6887351035458691</v>
      </c>
      <c r="BD89" s="183">
        <f t="shared" ca="1" si="859"/>
        <v>3</v>
      </c>
      <c r="BE89" s="229">
        <f t="shared" ref="BE89" ca="1" si="934">IF($C89&gt;=$AH$7,(IF(BE$12&lt;=$AH$7,ROUNDUP($BB89+(BD$12*(($F89+$F90)/$AH$7)),0),"")),(IF(BE$12&lt;=$C89,BE$12,"")))</f>
        <v>7</v>
      </c>
      <c r="BF89" s="229">
        <f t="shared" ref="BF89" ca="1" si="935">IF($C89&gt;=$AH$7,(IF(BF$12&lt;=$AH$7,ROUNDUP($BB89+(BE$12*(($F89+$F90)/$AH$7)),0),"")),(IF(BF$12&lt;=$C89,BF$12,"")))</f>
        <v>11</v>
      </c>
      <c r="BG89" s="229">
        <f t="shared" ref="BG89" ca="1" si="936">IF($C89&gt;=$AH$7,(IF(BG$12&lt;=$AH$7,ROUNDUP($BB89+(BF$12*(($F89+$F90)/$AH$7)),0),"")),(IF(BG$12&lt;=$C89,BG$12,"")))</f>
        <v>15</v>
      </c>
      <c r="BH89" s="231">
        <f t="shared" ref="BH89" ca="1" si="937">IF($C89&gt;=$AH$7,(IF(BH$12&lt;=$AH$7,ROUNDUP($BB89+(BG$12*(($F89+$F90)/$AH$7)),0),"")),(IF(BH$12&lt;=$C89,BH$12,"")))</f>
        <v>19</v>
      </c>
    </row>
    <row r="90" spans="1:60" s="66" customFormat="1" x14ac:dyDescent="0.25">
      <c r="A90" s="101" t="s">
        <v>40</v>
      </c>
      <c r="B90" s="84" t="s">
        <v>128</v>
      </c>
      <c r="C90" s="103">
        <f>C89</f>
        <v>206</v>
      </c>
      <c r="D90" s="103">
        <f>D89</f>
        <v>19</v>
      </c>
      <c r="E90" s="104">
        <f>E89</f>
        <v>187</v>
      </c>
      <c r="F90" s="125">
        <f t="shared" si="788"/>
        <v>12</v>
      </c>
      <c r="G90" s="67">
        <f t="shared" ref="G90" si="938">IF(E90&gt;0,E90/F90,"")</f>
        <v>15.583333333333334</v>
      </c>
      <c r="H90" s="117">
        <f t="shared" ca="1" si="865"/>
        <v>6.0182979164268415</v>
      </c>
      <c r="I90" s="83"/>
      <c r="J90" s="95">
        <f t="shared" ca="1" si="866"/>
        <v>7</v>
      </c>
      <c r="K90" s="96">
        <f t="shared" ref="K90:AH90" ca="1" si="939">IF(K$12&lt;=$F90,ROUNDUP($H90+J$12*$G90,0),"")</f>
        <v>22</v>
      </c>
      <c r="L90" s="96">
        <f t="shared" ca="1" si="939"/>
        <v>38</v>
      </c>
      <c r="M90" s="96">
        <f t="shared" ca="1" si="939"/>
        <v>53</v>
      </c>
      <c r="N90" s="96">
        <f t="shared" ca="1" si="939"/>
        <v>69</v>
      </c>
      <c r="O90" s="96">
        <f t="shared" ca="1" si="939"/>
        <v>84</v>
      </c>
      <c r="P90" s="96">
        <f t="shared" ca="1" si="939"/>
        <v>100</v>
      </c>
      <c r="Q90" s="96">
        <f t="shared" ca="1" si="939"/>
        <v>116</v>
      </c>
      <c r="R90" s="96">
        <f t="shared" ca="1" si="939"/>
        <v>131</v>
      </c>
      <c r="S90" s="96">
        <f t="shared" ca="1" si="939"/>
        <v>147</v>
      </c>
      <c r="T90" s="96">
        <f t="shared" ca="1" si="939"/>
        <v>162</v>
      </c>
      <c r="U90" s="96">
        <f t="shared" ca="1" si="939"/>
        <v>178</v>
      </c>
      <c r="V90" s="96" t="str">
        <f t="shared" si="939"/>
        <v/>
      </c>
      <c r="W90" s="96" t="str">
        <f t="shared" si="939"/>
        <v/>
      </c>
      <c r="X90" s="96" t="str">
        <f t="shared" si="939"/>
        <v/>
      </c>
      <c r="Y90" s="96" t="str">
        <f t="shared" si="939"/>
        <v/>
      </c>
      <c r="Z90" s="96" t="str">
        <f t="shared" si="939"/>
        <v/>
      </c>
      <c r="AA90" s="96" t="str">
        <f t="shared" si="939"/>
        <v/>
      </c>
      <c r="AB90" s="96" t="str">
        <f t="shared" si="939"/>
        <v/>
      </c>
      <c r="AC90" s="96" t="str">
        <f t="shared" si="939"/>
        <v/>
      </c>
      <c r="AD90" s="96" t="str">
        <f t="shared" si="939"/>
        <v/>
      </c>
      <c r="AE90" s="96" t="str">
        <f t="shared" si="939"/>
        <v/>
      </c>
      <c r="AF90" s="96" t="str">
        <f t="shared" si="939"/>
        <v/>
      </c>
      <c r="AG90" s="96" t="str">
        <f t="shared" si="939"/>
        <v/>
      </c>
      <c r="AH90" s="97" t="str">
        <f t="shared" si="939"/>
        <v/>
      </c>
      <c r="AJ90" s="220"/>
      <c r="AL90" s="183"/>
      <c r="AM90" s="179"/>
      <c r="AN90" s="179"/>
      <c r="AO90" s="179"/>
      <c r="AP90" s="179"/>
      <c r="AQ90" s="179"/>
      <c r="AR90" s="179"/>
      <c r="AS90" s="179"/>
      <c r="AT90" s="179"/>
      <c r="AU90" s="179"/>
      <c r="AV90" s="179"/>
      <c r="AW90" s="179"/>
      <c r="AX90" s="179"/>
      <c r="AY90" s="179"/>
      <c r="AZ90" s="181"/>
      <c r="BB90" s="220"/>
      <c r="BD90" s="183"/>
      <c r="BE90" s="229"/>
      <c r="BF90" s="229"/>
      <c r="BG90" s="229"/>
      <c r="BH90" s="231"/>
    </row>
    <row r="91" spans="1:60" s="66" customFormat="1" x14ac:dyDescent="0.25">
      <c r="A91" s="101" t="s">
        <v>41</v>
      </c>
      <c r="B91" s="84" t="s">
        <v>102</v>
      </c>
      <c r="C91" s="88">
        <v>189</v>
      </c>
      <c r="D91" s="88">
        <v>22</v>
      </c>
      <c r="E91" s="104">
        <f>C91-D91</f>
        <v>167</v>
      </c>
      <c r="F91" s="125">
        <f t="shared" ref="F91" si="940">IF(D91&lt;=$K$6,D91,IF(E91&gt;=$D$6-$K$6,$K$6,IF($D$6&lt;=C91,$D$6-E91,C91-E91)))</f>
        <v>8</v>
      </c>
      <c r="G91" s="67">
        <f t="shared" ref="G91" si="941">IF(D91&gt;0,D91/F91,"")</f>
        <v>2.75</v>
      </c>
      <c r="H91" s="117">
        <f t="shared" ca="1" si="865"/>
        <v>2.3993051028035737</v>
      </c>
      <c r="I91" s="83"/>
      <c r="J91" s="95">
        <f t="shared" ca="1" si="866"/>
        <v>3</v>
      </c>
      <c r="K91" s="96">
        <f t="shared" ref="K91:AH91" ca="1" si="942">IF(K$12&lt;=$F91,ROUNDUP($H91+J$12*$G91,0),"")</f>
        <v>6</v>
      </c>
      <c r="L91" s="96">
        <f t="shared" ca="1" si="942"/>
        <v>8</v>
      </c>
      <c r="M91" s="96">
        <f t="shared" ca="1" si="942"/>
        <v>11</v>
      </c>
      <c r="N91" s="96">
        <f t="shared" ca="1" si="942"/>
        <v>14</v>
      </c>
      <c r="O91" s="96">
        <f t="shared" ca="1" si="942"/>
        <v>17</v>
      </c>
      <c r="P91" s="96">
        <f t="shared" ca="1" si="942"/>
        <v>19</v>
      </c>
      <c r="Q91" s="96">
        <f t="shared" ca="1" si="942"/>
        <v>22</v>
      </c>
      <c r="R91" s="96" t="str">
        <f t="shared" si="942"/>
        <v/>
      </c>
      <c r="S91" s="96" t="str">
        <f t="shared" si="942"/>
        <v/>
      </c>
      <c r="T91" s="96" t="str">
        <f t="shared" si="942"/>
        <v/>
      </c>
      <c r="U91" s="96" t="str">
        <f t="shared" si="942"/>
        <v/>
      </c>
      <c r="V91" s="96" t="str">
        <f t="shared" si="942"/>
        <v/>
      </c>
      <c r="W91" s="96" t="str">
        <f t="shared" si="942"/>
        <v/>
      </c>
      <c r="X91" s="96" t="str">
        <f t="shared" si="942"/>
        <v/>
      </c>
      <c r="Y91" s="96" t="str">
        <f t="shared" si="942"/>
        <v/>
      </c>
      <c r="Z91" s="96" t="str">
        <f t="shared" si="942"/>
        <v/>
      </c>
      <c r="AA91" s="96" t="str">
        <f t="shared" si="942"/>
        <v/>
      </c>
      <c r="AB91" s="96" t="str">
        <f t="shared" si="942"/>
        <v/>
      </c>
      <c r="AC91" s="96" t="str">
        <f t="shared" si="942"/>
        <v/>
      </c>
      <c r="AD91" s="96" t="str">
        <f t="shared" si="942"/>
        <v/>
      </c>
      <c r="AE91" s="96" t="str">
        <f t="shared" si="942"/>
        <v/>
      </c>
      <c r="AF91" s="96" t="str">
        <f t="shared" si="942"/>
        <v/>
      </c>
      <c r="AG91" s="96" t="str">
        <f t="shared" si="942"/>
        <v/>
      </c>
      <c r="AH91" s="97" t="str">
        <f t="shared" si="942"/>
        <v/>
      </c>
      <c r="AJ91" s="220">
        <f t="shared" ca="1" si="794"/>
        <v>0.73783182674854486</v>
      </c>
      <c r="AL91" s="183">
        <f t="shared" ca="1" si="795"/>
        <v>1</v>
      </c>
      <c r="AM91" s="179">
        <f t="shared" ref="AM91" ca="1" si="943">IF((IF(AM$12&lt;=($AH$6*$D$6),ROUNDUP($AJ91+(AL$12*$AO$6),0),""))&lt;=($F91+$F92),(IF(AM$12&lt;=($AH$6*$D$6),ROUNDUP($AJ91+(AL$12*$AO$6),0),"")),"")</f>
        <v>3</v>
      </c>
      <c r="AN91" s="179">
        <f t="shared" ref="AN91" ca="1" si="944">IF((IF(AN$12&lt;=($AH$6*$D$6),ROUNDUP($AJ91+(AM$12*$AO$6),0),""))&lt;=($F91+$F92),(IF(AN$12&lt;=($AH$6*$D$6),ROUNDUP($AJ91+(AM$12*$AO$6),0),"")),"")</f>
        <v>5</v>
      </c>
      <c r="AO91" s="179">
        <f t="shared" ref="AO91" ca="1" si="945">IF((IF(AO$12&lt;=($AH$6*$D$6),ROUNDUP($AJ91+(AN$12*$AO$6),0),""))&lt;=($F91+$F92),(IF(AO$12&lt;=($AH$6*$D$6),ROUNDUP($AJ91+(AN$12*$AO$6),0),"")),"")</f>
        <v>7</v>
      </c>
      <c r="AP91" s="179">
        <f t="shared" ref="AP91" ca="1" si="946">IF((IF(AP$12&lt;=($AH$6*$D$6),ROUNDUP($AJ91+(AO$12*$AO$6),0),""))&lt;=($F91+$F92),(IF(AP$12&lt;=($AH$6*$D$6),ROUNDUP($AJ91+(AO$12*$AO$6),0),"")),"")</f>
        <v>9</v>
      </c>
      <c r="AQ91" s="179">
        <f t="shared" ref="AQ91" ca="1" si="947">IF((IF(AQ$12&lt;=($AH$6*$D$6),ROUNDUP($AJ91+(AP$12*$AO$6),0),""))&lt;=($F91+$F92),(IF(AQ$12&lt;=($AH$6*$D$6),ROUNDUP($AJ91+(AP$12*$AO$6),0),"")),"")</f>
        <v>11</v>
      </c>
      <c r="AR91" s="179">
        <f t="shared" ref="AR91" ca="1" si="948">IF((IF(AR$12&lt;=($AH$6*$D$6),ROUNDUP($AJ91+(AQ$12*$AO$6),0),""))&lt;=($F91+$F92),(IF(AR$12&lt;=($AH$6*$D$6),ROUNDUP($AJ91+(AQ$12*$AO$6),0),"")),"")</f>
        <v>13</v>
      </c>
      <c r="AS91" s="179">
        <f t="shared" ref="AS91" ca="1" si="949">IF((IF(AS$12&lt;=($AH$6*$D$6),ROUNDUP($AJ91+(AR$12*$AO$6),0),""))&lt;=($F91+$F92),(IF(AS$12&lt;=($AH$6*$D$6),ROUNDUP($AJ91+(AR$12*$AO$6),0),"")),"")</f>
        <v>15</v>
      </c>
      <c r="AT91" s="179">
        <f t="shared" ref="AT91" ca="1" si="950">IF((IF(AT$12&lt;=($AH$6*$D$6),ROUNDUP($AJ91+(AS$12*$AO$6),0),""))&lt;=($F91+$F92),(IF(AT$12&lt;=($AH$6*$D$6),ROUNDUP($AJ91+(AS$12*$AO$6),0),"")),"")</f>
        <v>17</v>
      </c>
      <c r="AU91" s="179">
        <f t="shared" ref="AU91" ca="1" si="951">IF((IF(AU$12&lt;=($AH$6*$D$6),ROUNDUP($AJ91+(AT$12*$AO$6),0),""))&lt;=($F91+$F92),(IF(AU$12&lt;=($AH$6*$D$6),ROUNDUP($AJ91+(AT$12*$AO$6),0),"")),"")</f>
        <v>19</v>
      </c>
      <c r="AV91" s="179" t="str">
        <f t="shared" ref="AV91" si="952">IF((IF(AV$12&lt;=($AH$6*$D$6),ROUNDUP($AJ91+(AU$12*$AO$6),0),""))&lt;=($F91+$F92),(IF(AV$12&lt;=($AH$6*$D$6),ROUNDUP($AJ91+(AU$12*$AO$6),0),"")),"")</f>
        <v/>
      </c>
      <c r="AW91" s="179" t="str">
        <f t="shared" ref="AW91" si="953">IF((IF(AW$12&lt;=($AH$6*$D$6),ROUNDUP($AJ91+(AV$12*$AO$6),0),""))&lt;=($F91+$F92),(IF(AW$12&lt;=($AH$6*$D$6),ROUNDUP($AJ91+(AV$12*$AO$6),0),"")),"")</f>
        <v/>
      </c>
      <c r="AX91" s="179" t="str">
        <f t="shared" ref="AX91" si="954">IF((IF(AX$12&lt;=($AH$6*$D$6),ROUNDUP($AJ91+(AW$12*$AO$6),0),""))&lt;=($F91+$F92),(IF(AX$12&lt;=($AH$6*$D$6),ROUNDUP($AJ91+(AW$12*$AO$6),0),"")),"")</f>
        <v/>
      </c>
      <c r="AY91" s="179" t="str">
        <f t="shared" ref="AY91" si="955">IF((IF(AY$12&lt;=($AH$6*$D$6),ROUNDUP($AJ91+(AX$12*$AO$6),0),""))&lt;=($F91+$F92),(IF(AY$12&lt;=($AH$6*$D$6),ROUNDUP($AJ91+(AX$12*$AO$6),0),"")),"")</f>
        <v/>
      </c>
      <c r="AZ91" s="181" t="str">
        <f t="shared" ref="AZ91" si="956">IF((IF(AZ$12&lt;=($AH$6*$D$6),ROUNDUP($AJ91+(AY$12*$AO$6),0),""))&lt;=($F91+$F92),(IF(AZ$12&lt;=($AH$6*$D$6),ROUNDUP($AJ91+(AY$12*$AO$6),0),"")),"")</f>
        <v/>
      </c>
      <c r="BB91" s="220">
        <f t="shared" ref="BB91" ca="1" si="957">IF(C91&gt;=$D$6,RAND()*$AO$7,RAND()*C91/$AH$7)</f>
        <v>2.3799484444107284</v>
      </c>
      <c r="BD91" s="183">
        <f t="shared" ca="1" si="859"/>
        <v>3</v>
      </c>
      <c r="BE91" s="229">
        <f t="shared" ref="BE91" ca="1" si="958">IF($C91&gt;=$AH$7,(IF(BE$12&lt;=$AH$7,ROUNDUP($BB91+(BD$12*(($F91+$F92)/$AH$7)),0),"")),(IF(BE$12&lt;=$C91,BE$12,"")))</f>
        <v>7</v>
      </c>
      <c r="BF91" s="229">
        <f t="shared" ref="BF91" ca="1" si="959">IF($C91&gt;=$AH$7,(IF(BF$12&lt;=$AH$7,ROUNDUP($BB91+(BE$12*(($F91+$F92)/$AH$7)),0),"")),(IF(BF$12&lt;=$C91,BF$12,"")))</f>
        <v>11</v>
      </c>
      <c r="BG91" s="229">
        <f t="shared" ref="BG91" ca="1" si="960">IF($C91&gt;=$AH$7,(IF(BG$12&lt;=$AH$7,ROUNDUP($BB91+(BF$12*(($F91+$F92)/$AH$7)),0),"")),(IF(BG$12&lt;=$C91,BG$12,"")))</f>
        <v>15</v>
      </c>
      <c r="BH91" s="231">
        <f t="shared" ref="BH91" ca="1" si="961">IF($C91&gt;=$AH$7,(IF(BH$12&lt;=$AH$7,ROUNDUP($BB91+(BG$12*(($F91+$F92)/$AH$7)),0),"")),(IF(BH$12&lt;=$C91,BH$12,"")))</f>
        <v>19</v>
      </c>
    </row>
    <row r="92" spans="1:60" s="66" customFormat="1" x14ac:dyDescent="0.25">
      <c r="A92" s="101" t="s">
        <v>41</v>
      </c>
      <c r="B92" s="84" t="s">
        <v>128</v>
      </c>
      <c r="C92" s="103">
        <f>C91</f>
        <v>189</v>
      </c>
      <c r="D92" s="103">
        <f>D91</f>
        <v>22</v>
      </c>
      <c r="E92" s="104">
        <f>E91</f>
        <v>167</v>
      </c>
      <c r="F92" s="125">
        <f t="shared" si="788"/>
        <v>12</v>
      </c>
      <c r="G92" s="67">
        <f t="shared" ref="G92" si="962">IF(E92&gt;0,E92/F92,"")</f>
        <v>13.916666666666666</v>
      </c>
      <c r="H92" s="117">
        <f t="shared" ca="1" si="865"/>
        <v>9.5137778177364805</v>
      </c>
      <c r="I92" s="83"/>
      <c r="J92" s="95">
        <f t="shared" ca="1" si="866"/>
        <v>10</v>
      </c>
      <c r="K92" s="96">
        <f t="shared" ref="K92:AH92" ca="1" si="963">IF(K$12&lt;=$F92,ROUNDUP($H92+J$12*$G92,0),"")</f>
        <v>24</v>
      </c>
      <c r="L92" s="96">
        <f t="shared" ca="1" si="963"/>
        <v>38</v>
      </c>
      <c r="M92" s="96">
        <f t="shared" ca="1" si="963"/>
        <v>52</v>
      </c>
      <c r="N92" s="96">
        <f t="shared" ca="1" si="963"/>
        <v>66</v>
      </c>
      <c r="O92" s="96">
        <f t="shared" ca="1" si="963"/>
        <v>80</v>
      </c>
      <c r="P92" s="96">
        <f t="shared" ca="1" si="963"/>
        <v>94</v>
      </c>
      <c r="Q92" s="96">
        <f t="shared" ca="1" si="963"/>
        <v>107</v>
      </c>
      <c r="R92" s="96">
        <f t="shared" ca="1" si="963"/>
        <v>121</v>
      </c>
      <c r="S92" s="96">
        <f t="shared" ca="1" si="963"/>
        <v>135</v>
      </c>
      <c r="T92" s="96">
        <f t="shared" ca="1" si="963"/>
        <v>149</v>
      </c>
      <c r="U92" s="96">
        <f t="shared" ca="1" si="963"/>
        <v>163</v>
      </c>
      <c r="V92" s="96" t="str">
        <f t="shared" si="963"/>
        <v/>
      </c>
      <c r="W92" s="96" t="str">
        <f t="shared" si="963"/>
        <v/>
      </c>
      <c r="X92" s="96" t="str">
        <f t="shared" si="963"/>
        <v/>
      </c>
      <c r="Y92" s="96" t="str">
        <f t="shared" si="963"/>
        <v/>
      </c>
      <c r="Z92" s="96" t="str">
        <f t="shared" si="963"/>
        <v/>
      </c>
      <c r="AA92" s="96" t="str">
        <f t="shared" si="963"/>
        <v/>
      </c>
      <c r="AB92" s="96" t="str">
        <f t="shared" si="963"/>
        <v/>
      </c>
      <c r="AC92" s="96" t="str">
        <f t="shared" si="963"/>
        <v/>
      </c>
      <c r="AD92" s="96" t="str">
        <f t="shared" si="963"/>
        <v/>
      </c>
      <c r="AE92" s="96" t="str">
        <f t="shared" si="963"/>
        <v/>
      </c>
      <c r="AF92" s="96" t="str">
        <f t="shared" si="963"/>
        <v/>
      </c>
      <c r="AG92" s="96" t="str">
        <f t="shared" si="963"/>
        <v/>
      </c>
      <c r="AH92" s="97" t="str">
        <f t="shared" si="963"/>
        <v/>
      </c>
      <c r="AJ92" s="220"/>
      <c r="AL92" s="183"/>
      <c r="AM92" s="179"/>
      <c r="AN92" s="179"/>
      <c r="AO92" s="179"/>
      <c r="AP92" s="179"/>
      <c r="AQ92" s="179"/>
      <c r="AR92" s="179"/>
      <c r="AS92" s="179"/>
      <c r="AT92" s="179"/>
      <c r="AU92" s="179"/>
      <c r="AV92" s="179"/>
      <c r="AW92" s="179"/>
      <c r="AX92" s="179"/>
      <c r="AY92" s="179"/>
      <c r="AZ92" s="181"/>
      <c r="BB92" s="220"/>
      <c r="BD92" s="183"/>
      <c r="BE92" s="229"/>
      <c r="BF92" s="229"/>
      <c r="BG92" s="229"/>
      <c r="BH92" s="231"/>
    </row>
    <row r="93" spans="1:60" s="66" customFormat="1" x14ac:dyDescent="0.25">
      <c r="A93" s="101" t="s">
        <v>42</v>
      </c>
      <c r="B93" s="84" t="s">
        <v>102</v>
      </c>
      <c r="C93" s="88">
        <v>123</v>
      </c>
      <c r="D93" s="88">
        <v>7</v>
      </c>
      <c r="E93" s="104">
        <f>C93-D93</f>
        <v>116</v>
      </c>
      <c r="F93" s="125">
        <f t="shared" ref="F93" si="964">IF(D93&lt;=$K$6,D93,IF(E93&gt;=$D$6-$K$6,$K$6,IF($D$6&lt;=C93,$D$6-E93,C93-E93)))</f>
        <v>7</v>
      </c>
      <c r="G93" s="67">
        <f t="shared" ref="G93" si="965">IF(D93&gt;0,D93/F93,"")</f>
        <v>1</v>
      </c>
      <c r="H93" s="117">
        <f t="shared" ca="1" si="865"/>
        <v>9.1128494513964875E-2</v>
      </c>
      <c r="I93" s="83"/>
      <c r="J93" s="95">
        <f t="shared" ca="1" si="866"/>
        <v>1</v>
      </c>
      <c r="K93" s="96">
        <f t="shared" ref="K93:AH93" ca="1" si="966">IF(K$12&lt;=$F93,ROUNDUP($H93+J$12*$G93,0),"")</f>
        <v>2</v>
      </c>
      <c r="L93" s="96">
        <f t="shared" ca="1" si="966"/>
        <v>3</v>
      </c>
      <c r="M93" s="96">
        <f t="shared" ca="1" si="966"/>
        <v>4</v>
      </c>
      <c r="N93" s="96">
        <f t="shared" ca="1" si="966"/>
        <v>5</v>
      </c>
      <c r="O93" s="96">
        <f t="shared" ca="1" si="966"/>
        <v>6</v>
      </c>
      <c r="P93" s="96">
        <f t="shared" ca="1" si="966"/>
        <v>7</v>
      </c>
      <c r="Q93" s="96" t="str">
        <f t="shared" si="966"/>
        <v/>
      </c>
      <c r="R93" s="96" t="str">
        <f t="shared" si="966"/>
        <v/>
      </c>
      <c r="S93" s="96" t="str">
        <f t="shared" si="966"/>
        <v/>
      </c>
      <c r="T93" s="96" t="str">
        <f t="shared" si="966"/>
        <v/>
      </c>
      <c r="U93" s="96" t="str">
        <f t="shared" si="966"/>
        <v/>
      </c>
      <c r="V93" s="96" t="str">
        <f t="shared" si="966"/>
        <v/>
      </c>
      <c r="W93" s="96" t="str">
        <f t="shared" si="966"/>
        <v/>
      </c>
      <c r="X93" s="96" t="str">
        <f t="shared" si="966"/>
        <v/>
      </c>
      <c r="Y93" s="96" t="str">
        <f t="shared" si="966"/>
        <v/>
      </c>
      <c r="Z93" s="96" t="str">
        <f t="shared" si="966"/>
        <v/>
      </c>
      <c r="AA93" s="96" t="str">
        <f t="shared" si="966"/>
        <v/>
      </c>
      <c r="AB93" s="96" t="str">
        <f t="shared" si="966"/>
        <v/>
      </c>
      <c r="AC93" s="96" t="str">
        <f t="shared" si="966"/>
        <v/>
      </c>
      <c r="AD93" s="96" t="str">
        <f t="shared" si="966"/>
        <v/>
      </c>
      <c r="AE93" s="96" t="str">
        <f t="shared" si="966"/>
        <v/>
      </c>
      <c r="AF93" s="96" t="str">
        <f t="shared" si="966"/>
        <v/>
      </c>
      <c r="AG93" s="96" t="str">
        <f t="shared" si="966"/>
        <v/>
      </c>
      <c r="AH93" s="97" t="str">
        <f t="shared" si="966"/>
        <v/>
      </c>
      <c r="AJ93" s="220">
        <f t="shared" ca="1" si="794"/>
        <v>0.85009161377188835</v>
      </c>
      <c r="AL93" s="183">
        <f t="shared" ca="1" si="795"/>
        <v>1</v>
      </c>
      <c r="AM93" s="179">
        <f t="shared" ref="AM93" ca="1" si="967">IF((IF(AM$12&lt;=($AH$6*$D$6),ROUNDUP($AJ93+(AL$12*$AO$6),0),""))&lt;=($F93+$F94),(IF(AM$12&lt;=($AH$6*$D$6),ROUNDUP($AJ93+(AL$12*$AO$6),0),"")),"")</f>
        <v>3</v>
      </c>
      <c r="AN93" s="179">
        <f t="shared" ref="AN93" ca="1" si="968">IF((IF(AN$12&lt;=($AH$6*$D$6),ROUNDUP($AJ93+(AM$12*$AO$6),0),""))&lt;=($F93+$F94),(IF(AN$12&lt;=($AH$6*$D$6),ROUNDUP($AJ93+(AM$12*$AO$6),0),"")),"")</f>
        <v>5</v>
      </c>
      <c r="AO93" s="179">
        <f t="shared" ref="AO93" ca="1" si="969">IF((IF(AO$12&lt;=($AH$6*$D$6),ROUNDUP($AJ93+(AN$12*$AO$6),0),""))&lt;=($F93+$F94),(IF(AO$12&lt;=($AH$6*$D$6),ROUNDUP($AJ93+(AN$12*$AO$6),0),"")),"")</f>
        <v>7</v>
      </c>
      <c r="AP93" s="179">
        <f t="shared" ref="AP93" ca="1" si="970">IF((IF(AP$12&lt;=($AH$6*$D$6),ROUNDUP($AJ93+(AO$12*$AO$6),0),""))&lt;=($F93+$F94),(IF(AP$12&lt;=($AH$6*$D$6),ROUNDUP($AJ93+(AO$12*$AO$6),0),"")),"")</f>
        <v>9</v>
      </c>
      <c r="AQ93" s="179">
        <f t="shared" ref="AQ93" ca="1" si="971">IF((IF(AQ$12&lt;=($AH$6*$D$6),ROUNDUP($AJ93+(AP$12*$AO$6),0),""))&lt;=($F93+$F94),(IF(AQ$12&lt;=($AH$6*$D$6),ROUNDUP($AJ93+(AP$12*$AO$6),0),"")),"")</f>
        <v>11</v>
      </c>
      <c r="AR93" s="179">
        <f t="shared" ref="AR93" ca="1" si="972">IF((IF(AR$12&lt;=($AH$6*$D$6),ROUNDUP($AJ93+(AQ$12*$AO$6),0),""))&lt;=($F93+$F94),(IF(AR$12&lt;=($AH$6*$D$6),ROUNDUP($AJ93+(AQ$12*$AO$6),0),"")),"")</f>
        <v>13</v>
      </c>
      <c r="AS93" s="179">
        <f t="shared" ref="AS93" ca="1" si="973">IF((IF(AS$12&lt;=($AH$6*$D$6),ROUNDUP($AJ93+(AR$12*$AO$6),0),""))&lt;=($F93+$F94),(IF(AS$12&lt;=($AH$6*$D$6),ROUNDUP($AJ93+(AR$12*$AO$6),0),"")),"")</f>
        <v>15</v>
      </c>
      <c r="AT93" s="179">
        <f t="shared" ref="AT93" ca="1" si="974">IF((IF(AT$12&lt;=($AH$6*$D$6),ROUNDUP($AJ93+(AS$12*$AO$6),0),""))&lt;=($F93+$F94),(IF(AT$12&lt;=($AH$6*$D$6),ROUNDUP($AJ93+(AS$12*$AO$6),0),"")),"")</f>
        <v>17</v>
      </c>
      <c r="AU93" s="179">
        <f t="shared" ref="AU93" ca="1" si="975">IF((IF(AU$12&lt;=($AH$6*$D$6),ROUNDUP($AJ93+(AT$12*$AO$6),0),""))&lt;=($F93+$F94),(IF(AU$12&lt;=($AH$6*$D$6),ROUNDUP($AJ93+(AT$12*$AO$6),0),"")),"")</f>
        <v>19</v>
      </c>
      <c r="AV93" s="179" t="str">
        <f t="shared" ref="AV93" si="976">IF((IF(AV$12&lt;=($AH$6*$D$6),ROUNDUP($AJ93+(AU$12*$AO$6),0),""))&lt;=($F93+$F94),(IF(AV$12&lt;=($AH$6*$D$6),ROUNDUP($AJ93+(AU$12*$AO$6),0),"")),"")</f>
        <v/>
      </c>
      <c r="AW93" s="179" t="str">
        <f t="shared" ref="AW93" si="977">IF((IF(AW$12&lt;=($AH$6*$D$6),ROUNDUP($AJ93+(AV$12*$AO$6),0),""))&lt;=($F93+$F94),(IF(AW$12&lt;=($AH$6*$D$6),ROUNDUP($AJ93+(AV$12*$AO$6),0),"")),"")</f>
        <v/>
      </c>
      <c r="AX93" s="179" t="str">
        <f t="shared" ref="AX93" si="978">IF((IF(AX$12&lt;=($AH$6*$D$6),ROUNDUP($AJ93+(AW$12*$AO$6),0),""))&lt;=($F93+$F94),(IF(AX$12&lt;=($AH$6*$D$6),ROUNDUP($AJ93+(AW$12*$AO$6),0),"")),"")</f>
        <v/>
      </c>
      <c r="AY93" s="179" t="str">
        <f t="shared" ref="AY93" si="979">IF((IF(AY$12&lt;=($AH$6*$D$6),ROUNDUP($AJ93+(AX$12*$AO$6),0),""))&lt;=($F93+$F94),(IF(AY$12&lt;=($AH$6*$D$6),ROUNDUP($AJ93+(AX$12*$AO$6),0),"")),"")</f>
        <v/>
      </c>
      <c r="AZ93" s="181" t="str">
        <f t="shared" ref="AZ93" si="980">IF((IF(AZ$12&lt;=($AH$6*$D$6),ROUNDUP($AJ93+(AY$12*$AO$6),0),""))&lt;=($F93+$F94),(IF(AZ$12&lt;=($AH$6*$D$6),ROUNDUP($AJ93+(AY$12*$AO$6),0),"")),"")</f>
        <v/>
      </c>
      <c r="BB93" s="220">
        <f t="shared" ref="BB93" ca="1" si="981">IF(C93&gt;=$D$6,RAND()*$AO$7,RAND()*C93/$AH$7)</f>
        <v>1.2178954256026673</v>
      </c>
      <c r="BD93" s="183">
        <f t="shared" ca="1" si="859"/>
        <v>2</v>
      </c>
      <c r="BE93" s="229">
        <f t="shared" ref="BE93" ca="1" si="982">IF($C93&gt;=$AH$7,(IF(BE$12&lt;=$AH$7,ROUNDUP($BB93+(BD$12*(($F93+$F94)/$AH$7)),0),"")),(IF(BE$12&lt;=$C93,BE$12,"")))</f>
        <v>6</v>
      </c>
      <c r="BF93" s="229">
        <f t="shared" ref="BF93" ca="1" si="983">IF($C93&gt;=$AH$7,(IF(BF$12&lt;=$AH$7,ROUNDUP($BB93+(BE$12*(($F93+$F94)/$AH$7)),0),"")),(IF(BF$12&lt;=$C93,BF$12,"")))</f>
        <v>10</v>
      </c>
      <c r="BG93" s="229">
        <f t="shared" ref="BG93" ca="1" si="984">IF($C93&gt;=$AH$7,(IF(BG$12&lt;=$AH$7,ROUNDUP($BB93+(BF$12*(($F93+$F94)/$AH$7)),0),"")),(IF(BG$12&lt;=$C93,BG$12,"")))</f>
        <v>14</v>
      </c>
      <c r="BH93" s="231">
        <f t="shared" ref="BH93" ca="1" si="985">IF($C93&gt;=$AH$7,(IF(BH$12&lt;=$AH$7,ROUNDUP($BB93+(BG$12*(($F93+$F94)/$AH$7)),0),"")),(IF(BH$12&lt;=$C93,BH$12,"")))</f>
        <v>18</v>
      </c>
    </row>
    <row r="94" spans="1:60" s="66" customFormat="1" x14ac:dyDescent="0.25">
      <c r="A94" s="101" t="s">
        <v>42</v>
      </c>
      <c r="B94" s="84" t="s">
        <v>128</v>
      </c>
      <c r="C94" s="103">
        <f>C93</f>
        <v>123</v>
      </c>
      <c r="D94" s="103">
        <f>D93</f>
        <v>7</v>
      </c>
      <c r="E94" s="104">
        <f>E93</f>
        <v>116</v>
      </c>
      <c r="F94" s="125">
        <f t="shared" si="788"/>
        <v>13</v>
      </c>
      <c r="G94" s="67">
        <f t="shared" ref="G94" si="986">IF(E94&gt;0,E94/F94,"")</f>
        <v>8.9230769230769234</v>
      </c>
      <c r="H94" s="117">
        <f t="shared" ca="1" si="865"/>
        <v>5.6693510902121442</v>
      </c>
      <c r="I94" s="83"/>
      <c r="J94" s="95">
        <f t="shared" ca="1" si="866"/>
        <v>6</v>
      </c>
      <c r="K94" s="96">
        <f t="shared" ref="K94:AH94" ca="1" si="987">IF(K$12&lt;=$F94,ROUNDUP($H94+J$12*$G94,0),"")</f>
        <v>15</v>
      </c>
      <c r="L94" s="96">
        <f t="shared" ca="1" si="987"/>
        <v>24</v>
      </c>
      <c r="M94" s="96">
        <f t="shared" ca="1" si="987"/>
        <v>33</v>
      </c>
      <c r="N94" s="96">
        <f t="shared" ca="1" si="987"/>
        <v>42</v>
      </c>
      <c r="O94" s="96">
        <f t="shared" ca="1" si="987"/>
        <v>51</v>
      </c>
      <c r="P94" s="96">
        <f t="shared" ca="1" si="987"/>
        <v>60</v>
      </c>
      <c r="Q94" s="96">
        <f t="shared" ca="1" si="987"/>
        <v>69</v>
      </c>
      <c r="R94" s="96">
        <f t="shared" ca="1" si="987"/>
        <v>78</v>
      </c>
      <c r="S94" s="96">
        <f t="shared" ca="1" si="987"/>
        <v>86</v>
      </c>
      <c r="T94" s="96">
        <f t="shared" ca="1" si="987"/>
        <v>95</v>
      </c>
      <c r="U94" s="96">
        <f t="shared" ca="1" si="987"/>
        <v>104</v>
      </c>
      <c r="V94" s="96">
        <f t="shared" ca="1" si="987"/>
        <v>113</v>
      </c>
      <c r="W94" s="96" t="str">
        <f t="shared" si="987"/>
        <v/>
      </c>
      <c r="X94" s="96" t="str">
        <f t="shared" si="987"/>
        <v/>
      </c>
      <c r="Y94" s="96" t="str">
        <f t="shared" si="987"/>
        <v/>
      </c>
      <c r="Z94" s="96" t="str">
        <f t="shared" si="987"/>
        <v/>
      </c>
      <c r="AA94" s="96" t="str">
        <f t="shared" si="987"/>
        <v/>
      </c>
      <c r="AB94" s="96" t="str">
        <f t="shared" si="987"/>
        <v/>
      </c>
      <c r="AC94" s="96" t="str">
        <f t="shared" si="987"/>
        <v/>
      </c>
      <c r="AD94" s="96" t="str">
        <f t="shared" si="987"/>
        <v/>
      </c>
      <c r="AE94" s="96" t="str">
        <f t="shared" si="987"/>
        <v/>
      </c>
      <c r="AF94" s="96" t="str">
        <f t="shared" si="987"/>
        <v/>
      </c>
      <c r="AG94" s="96" t="str">
        <f t="shared" si="987"/>
        <v/>
      </c>
      <c r="AH94" s="97" t="str">
        <f t="shared" si="987"/>
        <v/>
      </c>
      <c r="AJ94" s="220"/>
      <c r="AL94" s="183"/>
      <c r="AM94" s="179"/>
      <c r="AN94" s="179"/>
      <c r="AO94" s="179"/>
      <c r="AP94" s="179"/>
      <c r="AQ94" s="179"/>
      <c r="AR94" s="179"/>
      <c r="AS94" s="179"/>
      <c r="AT94" s="179"/>
      <c r="AU94" s="179"/>
      <c r="AV94" s="179"/>
      <c r="AW94" s="179"/>
      <c r="AX94" s="179"/>
      <c r="AY94" s="179"/>
      <c r="AZ94" s="181"/>
      <c r="BB94" s="220"/>
      <c r="BD94" s="183"/>
      <c r="BE94" s="229"/>
      <c r="BF94" s="229"/>
      <c r="BG94" s="229"/>
      <c r="BH94" s="231"/>
    </row>
    <row r="95" spans="1:60" s="66" customFormat="1" x14ac:dyDescent="0.25">
      <c r="A95" s="101" t="s">
        <v>43</v>
      </c>
      <c r="B95" s="84" t="s">
        <v>102</v>
      </c>
      <c r="C95" s="88">
        <v>152</v>
      </c>
      <c r="D95" s="88">
        <v>21</v>
      </c>
      <c r="E95" s="104">
        <f>C95-D95</f>
        <v>131</v>
      </c>
      <c r="F95" s="125">
        <f t="shared" ref="F95" si="988">IF(D95&lt;=$K$6,D95,IF(E95&gt;=$D$6-$K$6,$K$6,IF($D$6&lt;=C95,$D$6-E95,C95-E95)))</f>
        <v>8</v>
      </c>
      <c r="G95" s="67">
        <f t="shared" ref="G95" si="989">IF(D95&gt;0,D95/F95,"")</f>
        <v>2.625</v>
      </c>
      <c r="H95" s="117">
        <f t="shared" ca="1" si="865"/>
        <v>0.25850788842497452</v>
      </c>
      <c r="I95" s="83"/>
      <c r="J95" s="95">
        <f t="shared" ca="1" si="866"/>
        <v>1</v>
      </c>
      <c r="K95" s="96">
        <f t="shared" ref="K95:AH95" ca="1" si="990">IF(K$12&lt;=$F95,ROUNDUP($H95+J$12*$G95,0),"")</f>
        <v>3</v>
      </c>
      <c r="L95" s="96">
        <f t="shared" ca="1" si="990"/>
        <v>6</v>
      </c>
      <c r="M95" s="96">
        <f t="shared" ca="1" si="990"/>
        <v>9</v>
      </c>
      <c r="N95" s="96">
        <f t="shared" ca="1" si="990"/>
        <v>11</v>
      </c>
      <c r="O95" s="96">
        <f t="shared" ca="1" si="990"/>
        <v>14</v>
      </c>
      <c r="P95" s="96">
        <f t="shared" ca="1" si="990"/>
        <v>17</v>
      </c>
      <c r="Q95" s="96">
        <f t="shared" ca="1" si="990"/>
        <v>19</v>
      </c>
      <c r="R95" s="96" t="str">
        <f t="shared" si="990"/>
        <v/>
      </c>
      <c r="S95" s="96" t="str">
        <f t="shared" si="990"/>
        <v/>
      </c>
      <c r="T95" s="96" t="str">
        <f t="shared" si="990"/>
        <v/>
      </c>
      <c r="U95" s="96" t="str">
        <f t="shared" si="990"/>
        <v/>
      </c>
      <c r="V95" s="96" t="str">
        <f t="shared" si="990"/>
        <v/>
      </c>
      <c r="W95" s="96" t="str">
        <f t="shared" si="990"/>
        <v/>
      </c>
      <c r="X95" s="96" t="str">
        <f t="shared" si="990"/>
        <v/>
      </c>
      <c r="Y95" s="96" t="str">
        <f t="shared" si="990"/>
        <v/>
      </c>
      <c r="Z95" s="96" t="str">
        <f t="shared" si="990"/>
        <v/>
      </c>
      <c r="AA95" s="96" t="str">
        <f t="shared" si="990"/>
        <v/>
      </c>
      <c r="AB95" s="96" t="str">
        <f t="shared" si="990"/>
        <v/>
      </c>
      <c r="AC95" s="96" t="str">
        <f t="shared" si="990"/>
        <v/>
      </c>
      <c r="AD95" s="96" t="str">
        <f t="shared" si="990"/>
        <v/>
      </c>
      <c r="AE95" s="96" t="str">
        <f t="shared" si="990"/>
        <v/>
      </c>
      <c r="AF95" s="96" t="str">
        <f t="shared" si="990"/>
        <v/>
      </c>
      <c r="AG95" s="96" t="str">
        <f t="shared" si="990"/>
        <v/>
      </c>
      <c r="AH95" s="97" t="str">
        <f t="shared" si="990"/>
        <v/>
      </c>
      <c r="AJ95" s="220">
        <f t="shared" ca="1" si="794"/>
        <v>1.5696532942333423</v>
      </c>
      <c r="AL95" s="183">
        <f t="shared" ca="1" si="795"/>
        <v>2</v>
      </c>
      <c r="AM95" s="179">
        <f t="shared" ref="AM95" ca="1" si="991">IF((IF(AM$12&lt;=($AH$6*$D$6),ROUNDUP($AJ95+(AL$12*$AO$6),0),""))&lt;=($F95+$F96),(IF(AM$12&lt;=($AH$6*$D$6),ROUNDUP($AJ95+(AL$12*$AO$6),0),"")),"")</f>
        <v>4</v>
      </c>
      <c r="AN95" s="179">
        <f t="shared" ref="AN95" ca="1" si="992">IF((IF(AN$12&lt;=($AH$6*$D$6),ROUNDUP($AJ95+(AM$12*$AO$6),0),""))&lt;=($F95+$F96),(IF(AN$12&lt;=($AH$6*$D$6),ROUNDUP($AJ95+(AM$12*$AO$6),0),"")),"")</f>
        <v>6</v>
      </c>
      <c r="AO95" s="179">
        <f t="shared" ref="AO95" ca="1" si="993">IF((IF(AO$12&lt;=($AH$6*$D$6),ROUNDUP($AJ95+(AN$12*$AO$6),0),""))&lt;=($F95+$F96),(IF(AO$12&lt;=($AH$6*$D$6),ROUNDUP($AJ95+(AN$12*$AO$6),0),"")),"")</f>
        <v>8</v>
      </c>
      <c r="AP95" s="179">
        <f t="shared" ref="AP95" ca="1" si="994">IF((IF(AP$12&lt;=($AH$6*$D$6),ROUNDUP($AJ95+(AO$12*$AO$6),0),""))&lt;=($F95+$F96),(IF(AP$12&lt;=($AH$6*$D$6),ROUNDUP($AJ95+(AO$12*$AO$6),0),"")),"")</f>
        <v>10</v>
      </c>
      <c r="AQ95" s="179">
        <f t="shared" ref="AQ95" ca="1" si="995">IF((IF(AQ$12&lt;=($AH$6*$D$6),ROUNDUP($AJ95+(AP$12*$AO$6),0),""))&lt;=($F95+$F96),(IF(AQ$12&lt;=($AH$6*$D$6),ROUNDUP($AJ95+(AP$12*$AO$6),0),"")),"")</f>
        <v>12</v>
      </c>
      <c r="AR95" s="179">
        <f t="shared" ref="AR95" ca="1" si="996">IF((IF(AR$12&lt;=($AH$6*$D$6),ROUNDUP($AJ95+(AQ$12*$AO$6),0),""))&lt;=($F95+$F96),(IF(AR$12&lt;=($AH$6*$D$6),ROUNDUP($AJ95+(AQ$12*$AO$6),0),"")),"")</f>
        <v>14</v>
      </c>
      <c r="AS95" s="179">
        <f t="shared" ref="AS95" ca="1" si="997">IF((IF(AS$12&lt;=($AH$6*$D$6),ROUNDUP($AJ95+(AR$12*$AO$6),0),""))&lt;=($F95+$F96),(IF(AS$12&lt;=($AH$6*$D$6),ROUNDUP($AJ95+(AR$12*$AO$6),0),"")),"")</f>
        <v>16</v>
      </c>
      <c r="AT95" s="179">
        <f t="shared" ref="AT95" ca="1" si="998">IF((IF(AT$12&lt;=($AH$6*$D$6),ROUNDUP($AJ95+(AS$12*$AO$6),0),""))&lt;=($F95+$F96),(IF(AT$12&lt;=($AH$6*$D$6),ROUNDUP($AJ95+(AS$12*$AO$6),0),"")),"")</f>
        <v>18</v>
      </c>
      <c r="AU95" s="179">
        <f t="shared" ref="AU95" ca="1" si="999">IF((IF(AU$12&lt;=($AH$6*$D$6),ROUNDUP($AJ95+(AT$12*$AO$6),0),""))&lt;=($F95+$F96),(IF(AU$12&lt;=($AH$6*$D$6),ROUNDUP($AJ95+(AT$12*$AO$6),0),"")),"")</f>
        <v>20</v>
      </c>
      <c r="AV95" s="179" t="str">
        <f t="shared" ref="AV95" si="1000">IF((IF(AV$12&lt;=($AH$6*$D$6),ROUNDUP($AJ95+(AU$12*$AO$6),0),""))&lt;=($F95+$F96),(IF(AV$12&lt;=($AH$6*$D$6),ROUNDUP($AJ95+(AU$12*$AO$6),0),"")),"")</f>
        <v/>
      </c>
      <c r="AW95" s="179" t="str">
        <f t="shared" ref="AW95" si="1001">IF((IF(AW$12&lt;=($AH$6*$D$6),ROUNDUP($AJ95+(AV$12*$AO$6),0),""))&lt;=($F95+$F96),(IF(AW$12&lt;=($AH$6*$D$6),ROUNDUP($AJ95+(AV$12*$AO$6),0),"")),"")</f>
        <v/>
      </c>
      <c r="AX95" s="179" t="str">
        <f t="shared" ref="AX95" si="1002">IF((IF(AX$12&lt;=($AH$6*$D$6),ROUNDUP($AJ95+(AW$12*$AO$6),0),""))&lt;=($F95+$F96),(IF(AX$12&lt;=($AH$6*$D$6),ROUNDUP($AJ95+(AW$12*$AO$6),0),"")),"")</f>
        <v/>
      </c>
      <c r="AY95" s="179" t="str">
        <f t="shared" ref="AY95" si="1003">IF((IF(AY$12&lt;=($AH$6*$D$6),ROUNDUP($AJ95+(AX$12*$AO$6),0),""))&lt;=($F95+$F96),(IF(AY$12&lt;=($AH$6*$D$6),ROUNDUP($AJ95+(AX$12*$AO$6),0),"")),"")</f>
        <v/>
      </c>
      <c r="AZ95" s="181" t="str">
        <f t="shared" ref="AZ95" si="1004">IF((IF(AZ$12&lt;=($AH$6*$D$6),ROUNDUP($AJ95+(AY$12*$AO$6),0),""))&lt;=($F95+$F96),(IF(AZ$12&lt;=($AH$6*$D$6),ROUNDUP($AJ95+(AY$12*$AO$6),0),"")),"")</f>
        <v/>
      </c>
      <c r="BB95" s="220">
        <f t="shared" ref="BB95" ca="1" si="1005">IF(C95&gt;=$D$6,RAND()*$AO$7,RAND()*C95/$AH$7)</f>
        <v>1.9008977183902442</v>
      </c>
      <c r="BD95" s="183">
        <f t="shared" ca="1" si="859"/>
        <v>2</v>
      </c>
      <c r="BE95" s="229">
        <f t="shared" ref="BE95" ca="1" si="1006">IF($C95&gt;=$AH$7,(IF(BE$12&lt;=$AH$7,ROUNDUP($BB95+(BD$12*(($F95+$F96)/$AH$7)),0),"")),(IF(BE$12&lt;=$C95,BE$12,"")))</f>
        <v>6</v>
      </c>
      <c r="BF95" s="229">
        <f t="shared" ref="BF95" ca="1" si="1007">IF($C95&gt;=$AH$7,(IF(BF$12&lt;=$AH$7,ROUNDUP($BB95+(BE$12*(($F95+$F96)/$AH$7)),0),"")),(IF(BF$12&lt;=$C95,BF$12,"")))</f>
        <v>10</v>
      </c>
      <c r="BG95" s="229">
        <f t="shared" ref="BG95" ca="1" si="1008">IF($C95&gt;=$AH$7,(IF(BG$12&lt;=$AH$7,ROUNDUP($BB95+(BF$12*(($F95+$F96)/$AH$7)),0),"")),(IF(BG$12&lt;=$C95,BG$12,"")))</f>
        <v>14</v>
      </c>
      <c r="BH95" s="231">
        <f t="shared" ref="BH95" ca="1" si="1009">IF($C95&gt;=$AH$7,(IF(BH$12&lt;=$AH$7,ROUNDUP($BB95+(BG$12*(($F95+$F96)/$AH$7)),0),"")),(IF(BH$12&lt;=$C95,BH$12,"")))</f>
        <v>18</v>
      </c>
    </row>
    <row r="96" spans="1:60" s="66" customFormat="1" x14ac:dyDescent="0.25">
      <c r="A96" s="101" t="s">
        <v>43</v>
      </c>
      <c r="B96" s="84" t="s">
        <v>128</v>
      </c>
      <c r="C96" s="103">
        <f>C95</f>
        <v>152</v>
      </c>
      <c r="D96" s="104">
        <f>D95</f>
        <v>21</v>
      </c>
      <c r="E96" s="104">
        <f>E95</f>
        <v>131</v>
      </c>
      <c r="F96" s="125">
        <f t="shared" si="788"/>
        <v>12</v>
      </c>
      <c r="G96" s="67">
        <f t="shared" ref="G96" si="1010">IF(E96&gt;0,E96/F96,"")</f>
        <v>10.916666666666666</v>
      </c>
      <c r="H96" s="117">
        <f t="shared" ca="1" si="865"/>
        <v>7.1777038994294458</v>
      </c>
      <c r="I96" s="83"/>
      <c r="J96" s="95">
        <f t="shared" ca="1" si="866"/>
        <v>8</v>
      </c>
      <c r="K96" s="96">
        <f t="shared" ref="K96:AH96" ca="1" si="1011">IF(K$12&lt;=$F96,ROUNDUP($H96+J$12*$G96,0),"")</f>
        <v>19</v>
      </c>
      <c r="L96" s="96">
        <f t="shared" ca="1" si="1011"/>
        <v>30</v>
      </c>
      <c r="M96" s="96">
        <f t="shared" ca="1" si="1011"/>
        <v>40</v>
      </c>
      <c r="N96" s="96">
        <f t="shared" ca="1" si="1011"/>
        <v>51</v>
      </c>
      <c r="O96" s="96">
        <f t="shared" ca="1" si="1011"/>
        <v>62</v>
      </c>
      <c r="P96" s="96">
        <f t="shared" ca="1" si="1011"/>
        <v>73</v>
      </c>
      <c r="Q96" s="96">
        <f t="shared" ca="1" si="1011"/>
        <v>84</v>
      </c>
      <c r="R96" s="96">
        <f t="shared" ca="1" si="1011"/>
        <v>95</v>
      </c>
      <c r="S96" s="96">
        <f t="shared" ca="1" si="1011"/>
        <v>106</v>
      </c>
      <c r="T96" s="96">
        <f t="shared" ca="1" si="1011"/>
        <v>117</v>
      </c>
      <c r="U96" s="96">
        <f t="shared" ca="1" si="1011"/>
        <v>128</v>
      </c>
      <c r="V96" s="96" t="str">
        <f t="shared" si="1011"/>
        <v/>
      </c>
      <c r="W96" s="96" t="str">
        <f t="shared" si="1011"/>
        <v/>
      </c>
      <c r="X96" s="96" t="str">
        <f t="shared" si="1011"/>
        <v/>
      </c>
      <c r="Y96" s="96" t="str">
        <f t="shared" si="1011"/>
        <v/>
      </c>
      <c r="Z96" s="96" t="str">
        <f t="shared" si="1011"/>
        <v/>
      </c>
      <c r="AA96" s="96" t="str">
        <f t="shared" si="1011"/>
        <v/>
      </c>
      <c r="AB96" s="96" t="str">
        <f t="shared" si="1011"/>
        <v/>
      </c>
      <c r="AC96" s="96" t="str">
        <f t="shared" si="1011"/>
        <v/>
      </c>
      <c r="AD96" s="96" t="str">
        <f t="shared" si="1011"/>
        <v/>
      </c>
      <c r="AE96" s="96" t="str">
        <f t="shared" si="1011"/>
        <v/>
      </c>
      <c r="AF96" s="96" t="str">
        <f t="shared" si="1011"/>
        <v/>
      </c>
      <c r="AG96" s="96" t="str">
        <f t="shared" si="1011"/>
        <v/>
      </c>
      <c r="AH96" s="97" t="str">
        <f t="shared" si="1011"/>
        <v/>
      </c>
      <c r="AJ96" s="220"/>
      <c r="AL96" s="183"/>
      <c r="AM96" s="179"/>
      <c r="AN96" s="179"/>
      <c r="AO96" s="179"/>
      <c r="AP96" s="179"/>
      <c r="AQ96" s="179"/>
      <c r="AR96" s="179"/>
      <c r="AS96" s="179"/>
      <c r="AT96" s="179"/>
      <c r="AU96" s="179"/>
      <c r="AV96" s="179"/>
      <c r="AW96" s="179"/>
      <c r="AX96" s="179"/>
      <c r="AY96" s="179"/>
      <c r="AZ96" s="181"/>
      <c r="BB96" s="220"/>
      <c r="BD96" s="183"/>
      <c r="BE96" s="229"/>
      <c r="BF96" s="229"/>
      <c r="BG96" s="229"/>
      <c r="BH96" s="231"/>
    </row>
    <row r="97" spans="1:60" s="66" customFormat="1" x14ac:dyDescent="0.25">
      <c r="A97" s="101" t="s">
        <v>44</v>
      </c>
      <c r="B97" s="84" t="s">
        <v>102</v>
      </c>
      <c r="C97" s="88">
        <v>138</v>
      </c>
      <c r="D97" s="88">
        <v>10</v>
      </c>
      <c r="E97" s="104">
        <f>C97-D97</f>
        <v>128</v>
      </c>
      <c r="F97" s="125">
        <f t="shared" ref="F97" si="1012">IF(D97&lt;=$K$6,D97,IF(E97&gt;=$D$6-$K$6,$K$6,IF($D$6&lt;=C97,$D$6-E97,C97-E97)))</f>
        <v>8</v>
      </c>
      <c r="G97" s="67">
        <f t="shared" ref="G97" si="1013">IF(D97&gt;0,D97/F97,"")</f>
        <v>1.25</v>
      </c>
      <c r="H97" s="117">
        <f t="shared" ca="1" si="865"/>
        <v>0.90210040582184536</v>
      </c>
      <c r="I97" s="83"/>
      <c r="J97" s="95">
        <f t="shared" ca="1" si="866"/>
        <v>1</v>
      </c>
      <c r="K97" s="96">
        <f t="shared" ref="K97:AH97" ca="1" si="1014">IF(K$12&lt;=$F97,ROUNDUP($H97+J$12*$G97,0),"")</f>
        <v>3</v>
      </c>
      <c r="L97" s="96">
        <f t="shared" ca="1" si="1014"/>
        <v>4</v>
      </c>
      <c r="M97" s="96">
        <f t="shared" ca="1" si="1014"/>
        <v>5</v>
      </c>
      <c r="N97" s="96">
        <f t="shared" ca="1" si="1014"/>
        <v>6</v>
      </c>
      <c r="O97" s="96">
        <f t="shared" ca="1" si="1014"/>
        <v>8</v>
      </c>
      <c r="P97" s="96">
        <f t="shared" ca="1" si="1014"/>
        <v>9</v>
      </c>
      <c r="Q97" s="96">
        <f t="shared" ca="1" si="1014"/>
        <v>10</v>
      </c>
      <c r="R97" s="96" t="str">
        <f t="shared" si="1014"/>
        <v/>
      </c>
      <c r="S97" s="96" t="str">
        <f t="shared" si="1014"/>
        <v/>
      </c>
      <c r="T97" s="96" t="str">
        <f t="shared" si="1014"/>
        <v/>
      </c>
      <c r="U97" s="96" t="str">
        <f t="shared" si="1014"/>
        <v/>
      </c>
      <c r="V97" s="96" t="str">
        <f t="shared" si="1014"/>
        <v/>
      </c>
      <c r="W97" s="96" t="str">
        <f t="shared" si="1014"/>
        <v/>
      </c>
      <c r="X97" s="96" t="str">
        <f t="shared" si="1014"/>
        <v/>
      </c>
      <c r="Y97" s="96" t="str">
        <f t="shared" si="1014"/>
        <v/>
      </c>
      <c r="Z97" s="96" t="str">
        <f t="shared" si="1014"/>
        <v/>
      </c>
      <c r="AA97" s="96" t="str">
        <f t="shared" si="1014"/>
        <v/>
      </c>
      <c r="AB97" s="96" t="str">
        <f t="shared" si="1014"/>
        <v/>
      </c>
      <c r="AC97" s="96" t="str">
        <f t="shared" si="1014"/>
        <v/>
      </c>
      <c r="AD97" s="96" t="str">
        <f t="shared" si="1014"/>
        <v/>
      </c>
      <c r="AE97" s="96" t="str">
        <f t="shared" si="1014"/>
        <v/>
      </c>
      <c r="AF97" s="96" t="str">
        <f t="shared" si="1014"/>
        <v/>
      </c>
      <c r="AG97" s="96" t="str">
        <f t="shared" si="1014"/>
        <v/>
      </c>
      <c r="AH97" s="97" t="str">
        <f t="shared" si="1014"/>
        <v/>
      </c>
      <c r="AJ97" s="220">
        <f t="shared" ca="1" si="794"/>
        <v>0.44578640513528134</v>
      </c>
      <c r="AL97" s="183">
        <f t="shared" ca="1" si="795"/>
        <v>1</v>
      </c>
      <c r="AM97" s="179">
        <f t="shared" ref="AM97" ca="1" si="1015">IF((IF(AM$12&lt;=($AH$6*$D$6),ROUNDUP($AJ97+(AL$12*$AO$6),0),""))&lt;=($F97+$F98),(IF(AM$12&lt;=($AH$6*$D$6),ROUNDUP($AJ97+(AL$12*$AO$6),0),"")),"")</f>
        <v>3</v>
      </c>
      <c r="AN97" s="179">
        <f t="shared" ref="AN97" ca="1" si="1016">IF((IF(AN$12&lt;=($AH$6*$D$6),ROUNDUP($AJ97+(AM$12*$AO$6),0),""))&lt;=($F97+$F98),(IF(AN$12&lt;=($AH$6*$D$6),ROUNDUP($AJ97+(AM$12*$AO$6),0),"")),"")</f>
        <v>5</v>
      </c>
      <c r="AO97" s="179">
        <f t="shared" ref="AO97" ca="1" si="1017">IF((IF(AO$12&lt;=($AH$6*$D$6),ROUNDUP($AJ97+(AN$12*$AO$6),0),""))&lt;=($F97+$F98),(IF(AO$12&lt;=($AH$6*$D$6),ROUNDUP($AJ97+(AN$12*$AO$6),0),"")),"")</f>
        <v>7</v>
      </c>
      <c r="AP97" s="179">
        <f t="shared" ref="AP97" ca="1" si="1018">IF((IF(AP$12&lt;=($AH$6*$D$6),ROUNDUP($AJ97+(AO$12*$AO$6),0),""))&lt;=($F97+$F98),(IF(AP$12&lt;=($AH$6*$D$6),ROUNDUP($AJ97+(AO$12*$AO$6),0),"")),"")</f>
        <v>9</v>
      </c>
      <c r="AQ97" s="179">
        <f t="shared" ref="AQ97" ca="1" si="1019">IF((IF(AQ$12&lt;=($AH$6*$D$6),ROUNDUP($AJ97+(AP$12*$AO$6),0),""))&lt;=($F97+$F98),(IF(AQ$12&lt;=($AH$6*$D$6),ROUNDUP($AJ97+(AP$12*$AO$6),0),"")),"")</f>
        <v>11</v>
      </c>
      <c r="AR97" s="179">
        <f t="shared" ref="AR97" ca="1" si="1020">IF((IF(AR$12&lt;=($AH$6*$D$6),ROUNDUP($AJ97+(AQ$12*$AO$6),0),""))&lt;=($F97+$F98),(IF(AR$12&lt;=($AH$6*$D$6),ROUNDUP($AJ97+(AQ$12*$AO$6),0),"")),"")</f>
        <v>13</v>
      </c>
      <c r="AS97" s="179">
        <f t="shared" ref="AS97" ca="1" si="1021">IF((IF(AS$12&lt;=($AH$6*$D$6),ROUNDUP($AJ97+(AR$12*$AO$6),0),""))&lt;=($F97+$F98),(IF(AS$12&lt;=($AH$6*$D$6),ROUNDUP($AJ97+(AR$12*$AO$6),0),"")),"")</f>
        <v>15</v>
      </c>
      <c r="AT97" s="179">
        <f t="shared" ref="AT97" ca="1" si="1022">IF((IF(AT$12&lt;=($AH$6*$D$6),ROUNDUP($AJ97+(AS$12*$AO$6),0),""))&lt;=($F97+$F98),(IF(AT$12&lt;=($AH$6*$D$6),ROUNDUP($AJ97+(AS$12*$AO$6),0),"")),"")</f>
        <v>17</v>
      </c>
      <c r="AU97" s="179">
        <f t="shared" ref="AU97" ca="1" si="1023">IF((IF(AU$12&lt;=($AH$6*$D$6),ROUNDUP($AJ97+(AT$12*$AO$6),0),""))&lt;=($F97+$F98),(IF(AU$12&lt;=($AH$6*$D$6),ROUNDUP($AJ97+(AT$12*$AO$6),0),"")),"")</f>
        <v>19</v>
      </c>
      <c r="AV97" s="179" t="str">
        <f t="shared" ref="AV97" si="1024">IF((IF(AV$12&lt;=($AH$6*$D$6),ROUNDUP($AJ97+(AU$12*$AO$6),0),""))&lt;=($F97+$F98),(IF(AV$12&lt;=($AH$6*$D$6),ROUNDUP($AJ97+(AU$12*$AO$6),0),"")),"")</f>
        <v/>
      </c>
      <c r="AW97" s="179" t="str">
        <f t="shared" ref="AW97" si="1025">IF((IF(AW$12&lt;=($AH$6*$D$6),ROUNDUP($AJ97+(AV$12*$AO$6),0),""))&lt;=($F97+$F98),(IF(AW$12&lt;=($AH$6*$D$6),ROUNDUP($AJ97+(AV$12*$AO$6),0),"")),"")</f>
        <v/>
      </c>
      <c r="AX97" s="179" t="str">
        <f t="shared" ref="AX97" si="1026">IF((IF(AX$12&lt;=($AH$6*$D$6),ROUNDUP($AJ97+(AW$12*$AO$6),0),""))&lt;=($F97+$F98),(IF(AX$12&lt;=($AH$6*$D$6),ROUNDUP($AJ97+(AW$12*$AO$6),0),"")),"")</f>
        <v/>
      </c>
      <c r="AY97" s="179" t="str">
        <f t="shared" ref="AY97" si="1027">IF((IF(AY$12&lt;=($AH$6*$D$6),ROUNDUP($AJ97+(AX$12*$AO$6),0),""))&lt;=($F97+$F98),(IF(AY$12&lt;=($AH$6*$D$6),ROUNDUP($AJ97+(AX$12*$AO$6),0),"")),"")</f>
        <v/>
      </c>
      <c r="AZ97" s="181" t="str">
        <f t="shared" ref="AZ97" si="1028">IF((IF(AZ$12&lt;=($AH$6*$D$6),ROUNDUP($AJ97+(AY$12*$AO$6),0),""))&lt;=($F97+$F98),(IF(AZ$12&lt;=($AH$6*$D$6),ROUNDUP($AJ97+(AY$12*$AO$6),0),"")),"")</f>
        <v/>
      </c>
      <c r="BB97" s="220">
        <f t="shared" ref="BB97" ca="1" si="1029">IF(C97&gt;=$D$6,RAND()*$AO$7,RAND()*C97/$AH$7)</f>
        <v>2.8986523470855752</v>
      </c>
      <c r="BD97" s="183">
        <f t="shared" ca="1" si="859"/>
        <v>3</v>
      </c>
      <c r="BE97" s="229">
        <f t="shared" ref="BE97" ca="1" si="1030">IF($C97&gt;=$AH$7,(IF(BE$12&lt;=$AH$7,ROUNDUP($BB97+(BD$12*(($F97+$F98)/$AH$7)),0),"")),(IF(BE$12&lt;=$C97,BE$12,"")))</f>
        <v>7</v>
      </c>
      <c r="BF97" s="229">
        <f t="shared" ref="BF97" ca="1" si="1031">IF($C97&gt;=$AH$7,(IF(BF$12&lt;=$AH$7,ROUNDUP($BB97+(BE$12*(($F97+$F98)/$AH$7)),0),"")),(IF(BF$12&lt;=$C97,BF$12,"")))</f>
        <v>11</v>
      </c>
      <c r="BG97" s="229">
        <f t="shared" ref="BG97" ca="1" si="1032">IF($C97&gt;=$AH$7,(IF(BG$12&lt;=$AH$7,ROUNDUP($BB97+(BF$12*(($F97+$F98)/$AH$7)),0),"")),(IF(BG$12&lt;=$C97,BG$12,"")))</f>
        <v>15</v>
      </c>
      <c r="BH97" s="231">
        <f t="shared" ref="BH97" ca="1" si="1033">IF($C97&gt;=$AH$7,(IF(BH$12&lt;=$AH$7,ROUNDUP($BB97+(BG$12*(($F97+$F98)/$AH$7)),0),"")),(IF(BH$12&lt;=$C97,BH$12,"")))</f>
        <v>19</v>
      </c>
    </row>
    <row r="98" spans="1:60" s="66" customFormat="1" x14ac:dyDescent="0.25">
      <c r="A98" s="101" t="s">
        <v>44</v>
      </c>
      <c r="B98" s="84" t="s">
        <v>128</v>
      </c>
      <c r="C98" s="103">
        <f>C97</f>
        <v>138</v>
      </c>
      <c r="D98" s="103">
        <f>D97</f>
        <v>10</v>
      </c>
      <c r="E98" s="104">
        <f>E97</f>
        <v>128</v>
      </c>
      <c r="F98" s="125">
        <f t="shared" si="788"/>
        <v>12</v>
      </c>
      <c r="G98" s="67">
        <f t="shared" ref="G98" si="1034">IF(E98&gt;0,E98/F98,"")</f>
        <v>10.666666666666666</v>
      </c>
      <c r="H98" s="117">
        <f t="shared" ca="1" si="865"/>
        <v>5.0050627349209735</v>
      </c>
      <c r="I98" s="83"/>
      <c r="J98" s="95">
        <f t="shared" ca="1" si="866"/>
        <v>6</v>
      </c>
      <c r="K98" s="96">
        <f t="shared" ref="K98:AH98" ca="1" si="1035">IF(K$12&lt;=$F98,ROUNDUP($H98+J$12*$G98,0),"")</f>
        <v>16</v>
      </c>
      <c r="L98" s="96">
        <f t="shared" ca="1" si="1035"/>
        <v>27</v>
      </c>
      <c r="M98" s="96">
        <f t="shared" ca="1" si="1035"/>
        <v>38</v>
      </c>
      <c r="N98" s="96">
        <f t="shared" ca="1" si="1035"/>
        <v>48</v>
      </c>
      <c r="O98" s="96">
        <f t="shared" ca="1" si="1035"/>
        <v>59</v>
      </c>
      <c r="P98" s="96">
        <f t="shared" ca="1" si="1035"/>
        <v>70</v>
      </c>
      <c r="Q98" s="96">
        <f t="shared" ca="1" si="1035"/>
        <v>80</v>
      </c>
      <c r="R98" s="96">
        <f t="shared" ca="1" si="1035"/>
        <v>91</v>
      </c>
      <c r="S98" s="96">
        <f t="shared" ca="1" si="1035"/>
        <v>102</v>
      </c>
      <c r="T98" s="96">
        <f t="shared" ca="1" si="1035"/>
        <v>112</v>
      </c>
      <c r="U98" s="96">
        <f t="shared" ca="1" si="1035"/>
        <v>123</v>
      </c>
      <c r="V98" s="96" t="str">
        <f t="shared" si="1035"/>
        <v/>
      </c>
      <c r="W98" s="96" t="str">
        <f t="shared" si="1035"/>
        <v/>
      </c>
      <c r="X98" s="96" t="str">
        <f t="shared" si="1035"/>
        <v/>
      </c>
      <c r="Y98" s="96" t="str">
        <f t="shared" si="1035"/>
        <v/>
      </c>
      <c r="Z98" s="96" t="str">
        <f t="shared" si="1035"/>
        <v/>
      </c>
      <c r="AA98" s="96" t="str">
        <f t="shared" si="1035"/>
        <v/>
      </c>
      <c r="AB98" s="96" t="str">
        <f t="shared" si="1035"/>
        <v/>
      </c>
      <c r="AC98" s="96" t="str">
        <f t="shared" si="1035"/>
        <v/>
      </c>
      <c r="AD98" s="96" t="str">
        <f t="shared" si="1035"/>
        <v/>
      </c>
      <c r="AE98" s="96" t="str">
        <f t="shared" si="1035"/>
        <v/>
      </c>
      <c r="AF98" s="96" t="str">
        <f t="shared" si="1035"/>
        <v/>
      </c>
      <c r="AG98" s="96" t="str">
        <f t="shared" si="1035"/>
        <v/>
      </c>
      <c r="AH98" s="97" t="str">
        <f t="shared" si="1035"/>
        <v/>
      </c>
      <c r="AJ98" s="220"/>
      <c r="AL98" s="183"/>
      <c r="AM98" s="179"/>
      <c r="AN98" s="179"/>
      <c r="AO98" s="179"/>
      <c r="AP98" s="179"/>
      <c r="AQ98" s="179"/>
      <c r="AR98" s="179"/>
      <c r="AS98" s="179"/>
      <c r="AT98" s="179"/>
      <c r="AU98" s="179"/>
      <c r="AV98" s="179"/>
      <c r="AW98" s="179"/>
      <c r="AX98" s="179"/>
      <c r="AY98" s="179"/>
      <c r="AZ98" s="181"/>
      <c r="BB98" s="220"/>
      <c r="BD98" s="183"/>
      <c r="BE98" s="229"/>
      <c r="BF98" s="229"/>
      <c r="BG98" s="229"/>
      <c r="BH98" s="231"/>
    </row>
    <row r="99" spans="1:60" s="66" customFormat="1" x14ac:dyDescent="0.25">
      <c r="A99" s="101" t="s">
        <v>45</v>
      </c>
      <c r="B99" s="84" t="s">
        <v>102</v>
      </c>
      <c r="C99" s="88">
        <v>157</v>
      </c>
      <c r="D99" s="88">
        <v>9</v>
      </c>
      <c r="E99" s="104">
        <f>C99-D99</f>
        <v>148</v>
      </c>
      <c r="F99" s="125">
        <f t="shared" ref="F99" si="1036">IF(D99&lt;=$K$6,D99,IF(E99&gt;=$D$6-$K$6,$K$6,IF($D$6&lt;=C99,$D$6-E99,C99-E99)))</f>
        <v>8</v>
      </c>
      <c r="G99" s="67">
        <f t="shared" ref="G99" si="1037">IF(D99&gt;0,D99/F99,"")</f>
        <v>1.125</v>
      </c>
      <c r="H99" s="117">
        <f t="shared" ca="1" si="865"/>
        <v>1.0309557246892611</v>
      </c>
      <c r="I99" s="83"/>
      <c r="J99" s="95">
        <f t="shared" ca="1" si="866"/>
        <v>2</v>
      </c>
      <c r="K99" s="96">
        <f t="shared" ref="K99:AH99" ca="1" si="1038">IF(K$12&lt;=$F99,ROUNDUP($H99+J$12*$G99,0),"")</f>
        <v>3</v>
      </c>
      <c r="L99" s="96">
        <f t="shared" ca="1" si="1038"/>
        <v>4</v>
      </c>
      <c r="M99" s="96">
        <f t="shared" ca="1" si="1038"/>
        <v>5</v>
      </c>
      <c r="N99" s="96">
        <f t="shared" ca="1" si="1038"/>
        <v>6</v>
      </c>
      <c r="O99" s="96">
        <f t="shared" ca="1" si="1038"/>
        <v>7</v>
      </c>
      <c r="P99" s="96">
        <f t="shared" ca="1" si="1038"/>
        <v>8</v>
      </c>
      <c r="Q99" s="96">
        <f t="shared" ca="1" si="1038"/>
        <v>9</v>
      </c>
      <c r="R99" s="96" t="str">
        <f t="shared" si="1038"/>
        <v/>
      </c>
      <c r="S99" s="96" t="str">
        <f t="shared" si="1038"/>
        <v/>
      </c>
      <c r="T99" s="96" t="str">
        <f t="shared" si="1038"/>
        <v/>
      </c>
      <c r="U99" s="96" t="str">
        <f t="shared" si="1038"/>
        <v/>
      </c>
      <c r="V99" s="96" t="str">
        <f t="shared" si="1038"/>
        <v/>
      </c>
      <c r="W99" s="96" t="str">
        <f t="shared" si="1038"/>
        <v/>
      </c>
      <c r="X99" s="96" t="str">
        <f t="shared" si="1038"/>
        <v/>
      </c>
      <c r="Y99" s="96" t="str">
        <f t="shared" si="1038"/>
        <v/>
      </c>
      <c r="Z99" s="96" t="str">
        <f t="shared" si="1038"/>
        <v/>
      </c>
      <c r="AA99" s="96" t="str">
        <f t="shared" si="1038"/>
        <v/>
      </c>
      <c r="AB99" s="96" t="str">
        <f t="shared" si="1038"/>
        <v/>
      </c>
      <c r="AC99" s="96" t="str">
        <f t="shared" si="1038"/>
        <v/>
      </c>
      <c r="AD99" s="96" t="str">
        <f t="shared" si="1038"/>
        <v/>
      </c>
      <c r="AE99" s="96" t="str">
        <f t="shared" si="1038"/>
        <v/>
      </c>
      <c r="AF99" s="96" t="str">
        <f t="shared" si="1038"/>
        <v/>
      </c>
      <c r="AG99" s="96" t="str">
        <f t="shared" si="1038"/>
        <v/>
      </c>
      <c r="AH99" s="97" t="str">
        <f t="shared" si="1038"/>
        <v/>
      </c>
      <c r="AJ99" s="220">
        <f t="shared" ca="1" si="794"/>
        <v>1.0209851171212896</v>
      </c>
      <c r="AL99" s="183">
        <f t="shared" ca="1" si="795"/>
        <v>2</v>
      </c>
      <c r="AM99" s="179">
        <f t="shared" ref="AM99" ca="1" si="1039">IF((IF(AM$12&lt;=($AH$6*$D$6),ROUNDUP($AJ99+(AL$12*$AO$6),0),""))&lt;=($F99+$F100),(IF(AM$12&lt;=($AH$6*$D$6),ROUNDUP($AJ99+(AL$12*$AO$6),0),"")),"")</f>
        <v>4</v>
      </c>
      <c r="AN99" s="179">
        <f t="shared" ref="AN99" ca="1" si="1040">IF((IF(AN$12&lt;=($AH$6*$D$6),ROUNDUP($AJ99+(AM$12*$AO$6),0),""))&lt;=($F99+$F100),(IF(AN$12&lt;=($AH$6*$D$6),ROUNDUP($AJ99+(AM$12*$AO$6),0),"")),"")</f>
        <v>6</v>
      </c>
      <c r="AO99" s="179">
        <f t="shared" ref="AO99" ca="1" si="1041">IF((IF(AO$12&lt;=($AH$6*$D$6),ROUNDUP($AJ99+(AN$12*$AO$6),0),""))&lt;=($F99+$F100),(IF(AO$12&lt;=($AH$6*$D$6),ROUNDUP($AJ99+(AN$12*$AO$6),0),"")),"")</f>
        <v>8</v>
      </c>
      <c r="AP99" s="179">
        <f t="shared" ref="AP99" ca="1" si="1042">IF((IF(AP$12&lt;=($AH$6*$D$6),ROUNDUP($AJ99+(AO$12*$AO$6),0),""))&lt;=($F99+$F100),(IF(AP$12&lt;=($AH$6*$D$6),ROUNDUP($AJ99+(AO$12*$AO$6),0),"")),"")</f>
        <v>10</v>
      </c>
      <c r="AQ99" s="179">
        <f t="shared" ref="AQ99" ca="1" si="1043">IF((IF(AQ$12&lt;=($AH$6*$D$6),ROUNDUP($AJ99+(AP$12*$AO$6),0),""))&lt;=($F99+$F100),(IF(AQ$12&lt;=($AH$6*$D$6),ROUNDUP($AJ99+(AP$12*$AO$6),0),"")),"")</f>
        <v>12</v>
      </c>
      <c r="AR99" s="179">
        <f t="shared" ref="AR99" ca="1" si="1044">IF((IF(AR$12&lt;=($AH$6*$D$6),ROUNDUP($AJ99+(AQ$12*$AO$6),0),""))&lt;=($F99+$F100),(IF(AR$12&lt;=($AH$6*$D$6),ROUNDUP($AJ99+(AQ$12*$AO$6),0),"")),"")</f>
        <v>14</v>
      </c>
      <c r="AS99" s="179">
        <f t="shared" ref="AS99" ca="1" si="1045">IF((IF(AS$12&lt;=($AH$6*$D$6),ROUNDUP($AJ99+(AR$12*$AO$6),0),""))&lt;=($F99+$F100),(IF(AS$12&lt;=($AH$6*$D$6),ROUNDUP($AJ99+(AR$12*$AO$6),0),"")),"")</f>
        <v>16</v>
      </c>
      <c r="AT99" s="179">
        <f t="shared" ref="AT99" ca="1" si="1046">IF((IF(AT$12&lt;=($AH$6*$D$6),ROUNDUP($AJ99+(AS$12*$AO$6),0),""))&lt;=($F99+$F100),(IF(AT$12&lt;=($AH$6*$D$6),ROUNDUP($AJ99+(AS$12*$AO$6),0),"")),"")</f>
        <v>18</v>
      </c>
      <c r="AU99" s="179">
        <f t="shared" ref="AU99" ca="1" si="1047">IF((IF(AU$12&lt;=($AH$6*$D$6),ROUNDUP($AJ99+(AT$12*$AO$6),0),""))&lt;=($F99+$F100),(IF(AU$12&lt;=($AH$6*$D$6),ROUNDUP($AJ99+(AT$12*$AO$6),0),"")),"")</f>
        <v>20</v>
      </c>
      <c r="AV99" s="179" t="str">
        <f t="shared" ref="AV99" si="1048">IF((IF(AV$12&lt;=($AH$6*$D$6),ROUNDUP($AJ99+(AU$12*$AO$6),0),""))&lt;=($F99+$F100),(IF(AV$12&lt;=($AH$6*$D$6),ROUNDUP($AJ99+(AU$12*$AO$6),0),"")),"")</f>
        <v/>
      </c>
      <c r="AW99" s="179" t="str">
        <f t="shared" ref="AW99" si="1049">IF((IF(AW$12&lt;=($AH$6*$D$6),ROUNDUP($AJ99+(AV$12*$AO$6),0),""))&lt;=($F99+$F100),(IF(AW$12&lt;=($AH$6*$D$6),ROUNDUP($AJ99+(AV$12*$AO$6),0),"")),"")</f>
        <v/>
      </c>
      <c r="AX99" s="179" t="str">
        <f t="shared" ref="AX99" si="1050">IF((IF(AX$12&lt;=($AH$6*$D$6),ROUNDUP($AJ99+(AW$12*$AO$6),0),""))&lt;=($F99+$F100),(IF(AX$12&lt;=($AH$6*$D$6),ROUNDUP($AJ99+(AW$12*$AO$6),0),"")),"")</f>
        <v/>
      </c>
      <c r="AY99" s="179" t="str">
        <f t="shared" ref="AY99" si="1051">IF((IF(AY$12&lt;=($AH$6*$D$6),ROUNDUP($AJ99+(AX$12*$AO$6),0),""))&lt;=($F99+$F100),(IF(AY$12&lt;=($AH$6*$D$6),ROUNDUP($AJ99+(AX$12*$AO$6),0),"")),"")</f>
        <v/>
      </c>
      <c r="AZ99" s="181" t="str">
        <f t="shared" ref="AZ99" si="1052">IF((IF(AZ$12&lt;=($AH$6*$D$6),ROUNDUP($AJ99+(AY$12*$AO$6),0),""))&lt;=($F99+$F100),(IF(AZ$12&lt;=($AH$6*$D$6),ROUNDUP($AJ99+(AY$12*$AO$6),0),"")),"")</f>
        <v/>
      </c>
      <c r="BB99" s="220">
        <f t="shared" ref="BB99" ca="1" si="1053">IF(C99&gt;=$D$6,RAND()*$AO$7,RAND()*C99/$AH$7)</f>
        <v>1.9402369755719335</v>
      </c>
      <c r="BD99" s="183">
        <f t="shared" ca="1" si="859"/>
        <v>2</v>
      </c>
      <c r="BE99" s="229">
        <f t="shared" ref="BE99" ca="1" si="1054">IF($C99&gt;=$AH$7,(IF(BE$12&lt;=$AH$7,ROUNDUP($BB99+(BD$12*(($F99+$F100)/$AH$7)),0),"")),(IF(BE$12&lt;=$C99,BE$12,"")))</f>
        <v>6</v>
      </c>
      <c r="BF99" s="229">
        <f t="shared" ref="BF99" ca="1" si="1055">IF($C99&gt;=$AH$7,(IF(BF$12&lt;=$AH$7,ROUNDUP($BB99+(BE$12*(($F99+$F100)/$AH$7)),0),"")),(IF(BF$12&lt;=$C99,BF$12,"")))</f>
        <v>10</v>
      </c>
      <c r="BG99" s="229">
        <f t="shared" ref="BG99" ca="1" si="1056">IF($C99&gt;=$AH$7,(IF(BG$12&lt;=$AH$7,ROUNDUP($BB99+(BF$12*(($F99+$F100)/$AH$7)),0),"")),(IF(BG$12&lt;=$C99,BG$12,"")))</f>
        <v>14</v>
      </c>
      <c r="BH99" s="231">
        <f t="shared" ref="BH99" ca="1" si="1057">IF($C99&gt;=$AH$7,(IF(BH$12&lt;=$AH$7,ROUNDUP($BB99+(BG$12*(($F99+$F100)/$AH$7)),0),"")),(IF(BH$12&lt;=$C99,BH$12,"")))</f>
        <v>18</v>
      </c>
    </row>
    <row r="100" spans="1:60" s="66" customFormat="1" x14ac:dyDescent="0.25">
      <c r="A100" s="101" t="s">
        <v>45</v>
      </c>
      <c r="B100" s="84" t="s">
        <v>128</v>
      </c>
      <c r="C100" s="103">
        <f>C99</f>
        <v>157</v>
      </c>
      <c r="D100" s="103">
        <f>D99</f>
        <v>9</v>
      </c>
      <c r="E100" s="104">
        <f>E99</f>
        <v>148</v>
      </c>
      <c r="F100" s="125">
        <f t="shared" si="788"/>
        <v>12</v>
      </c>
      <c r="G100" s="67">
        <f t="shared" ref="G100" si="1058">IF(E100&gt;0,E100/F100,"")</f>
        <v>12.333333333333334</v>
      </c>
      <c r="H100" s="117">
        <f t="shared" ca="1" si="865"/>
        <v>2.9055974668508551E-3</v>
      </c>
      <c r="I100" s="83"/>
      <c r="J100" s="95">
        <f t="shared" ca="1" si="866"/>
        <v>1</v>
      </c>
      <c r="K100" s="96">
        <f t="shared" ref="K100:AH100" ca="1" si="1059">IF(K$12&lt;=$F100,ROUNDUP($H100+J$12*$G100,0),"")</f>
        <v>13</v>
      </c>
      <c r="L100" s="96">
        <f t="shared" ca="1" si="1059"/>
        <v>25</v>
      </c>
      <c r="M100" s="96">
        <f t="shared" ca="1" si="1059"/>
        <v>38</v>
      </c>
      <c r="N100" s="96">
        <f t="shared" ca="1" si="1059"/>
        <v>50</v>
      </c>
      <c r="O100" s="96">
        <f t="shared" ca="1" si="1059"/>
        <v>62</v>
      </c>
      <c r="P100" s="96">
        <f t="shared" ca="1" si="1059"/>
        <v>75</v>
      </c>
      <c r="Q100" s="96">
        <f t="shared" ca="1" si="1059"/>
        <v>87</v>
      </c>
      <c r="R100" s="96">
        <f t="shared" ca="1" si="1059"/>
        <v>99</v>
      </c>
      <c r="S100" s="96">
        <f t="shared" ca="1" si="1059"/>
        <v>112</v>
      </c>
      <c r="T100" s="96">
        <f t="shared" ca="1" si="1059"/>
        <v>124</v>
      </c>
      <c r="U100" s="96">
        <f t="shared" ca="1" si="1059"/>
        <v>136</v>
      </c>
      <c r="V100" s="96" t="str">
        <f t="shared" si="1059"/>
        <v/>
      </c>
      <c r="W100" s="96" t="str">
        <f t="shared" si="1059"/>
        <v/>
      </c>
      <c r="X100" s="96" t="str">
        <f t="shared" si="1059"/>
        <v/>
      </c>
      <c r="Y100" s="96" t="str">
        <f t="shared" si="1059"/>
        <v/>
      </c>
      <c r="Z100" s="96" t="str">
        <f t="shared" si="1059"/>
        <v/>
      </c>
      <c r="AA100" s="96" t="str">
        <f t="shared" si="1059"/>
        <v/>
      </c>
      <c r="AB100" s="96" t="str">
        <f t="shared" si="1059"/>
        <v/>
      </c>
      <c r="AC100" s="96" t="str">
        <f t="shared" si="1059"/>
        <v/>
      </c>
      <c r="AD100" s="96" t="str">
        <f t="shared" si="1059"/>
        <v/>
      </c>
      <c r="AE100" s="96" t="str">
        <f t="shared" si="1059"/>
        <v/>
      </c>
      <c r="AF100" s="96" t="str">
        <f t="shared" si="1059"/>
        <v/>
      </c>
      <c r="AG100" s="96" t="str">
        <f t="shared" si="1059"/>
        <v/>
      </c>
      <c r="AH100" s="97" t="str">
        <f t="shared" si="1059"/>
        <v/>
      </c>
      <c r="AJ100" s="220"/>
      <c r="AL100" s="183"/>
      <c r="AM100" s="179"/>
      <c r="AN100" s="179"/>
      <c r="AO100" s="179"/>
      <c r="AP100" s="179"/>
      <c r="AQ100" s="179"/>
      <c r="AR100" s="179"/>
      <c r="AS100" s="179"/>
      <c r="AT100" s="179"/>
      <c r="AU100" s="179"/>
      <c r="AV100" s="179"/>
      <c r="AW100" s="179"/>
      <c r="AX100" s="179"/>
      <c r="AY100" s="179"/>
      <c r="AZ100" s="181"/>
      <c r="BB100" s="220"/>
      <c r="BD100" s="183"/>
      <c r="BE100" s="229"/>
      <c r="BF100" s="229"/>
      <c r="BG100" s="229"/>
      <c r="BH100" s="231"/>
    </row>
    <row r="101" spans="1:60" s="66" customFormat="1" x14ac:dyDescent="0.25">
      <c r="A101" s="101" t="s">
        <v>46</v>
      </c>
      <c r="B101" s="84" t="s">
        <v>102</v>
      </c>
      <c r="C101" s="88">
        <v>182</v>
      </c>
      <c r="D101" s="88">
        <v>9</v>
      </c>
      <c r="E101" s="104">
        <f>C101-D101</f>
        <v>173</v>
      </c>
      <c r="F101" s="125">
        <f t="shared" ref="F101" si="1060">IF(D101&lt;=$K$6,D101,IF(E101&gt;=$D$6-$K$6,$K$6,IF($D$6&lt;=C101,$D$6-E101,C101-E101)))</f>
        <v>8</v>
      </c>
      <c r="G101" s="67">
        <f t="shared" ref="G101" si="1061">IF(D101&gt;0,D101/F101,"")</f>
        <v>1.125</v>
      </c>
      <c r="H101" s="117">
        <f t="shared" ca="1" si="865"/>
        <v>0.98610198784946446</v>
      </c>
      <c r="I101" s="83"/>
      <c r="J101" s="95">
        <f t="shared" ca="1" si="866"/>
        <v>1</v>
      </c>
      <c r="K101" s="96">
        <f t="shared" ref="K101:AH101" ca="1" si="1062">IF(K$12&lt;=$F101,ROUNDUP($H101+J$12*$G101,0),"")</f>
        <v>3</v>
      </c>
      <c r="L101" s="96">
        <f t="shared" ca="1" si="1062"/>
        <v>4</v>
      </c>
      <c r="M101" s="96">
        <f t="shared" ca="1" si="1062"/>
        <v>5</v>
      </c>
      <c r="N101" s="96">
        <f t="shared" ca="1" si="1062"/>
        <v>6</v>
      </c>
      <c r="O101" s="96">
        <f t="shared" ca="1" si="1062"/>
        <v>7</v>
      </c>
      <c r="P101" s="96">
        <f t="shared" ca="1" si="1062"/>
        <v>8</v>
      </c>
      <c r="Q101" s="96">
        <f t="shared" ca="1" si="1062"/>
        <v>9</v>
      </c>
      <c r="R101" s="96" t="str">
        <f t="shared" si="1062"/>
        <v/>
      </c>
      <c r="S101" s="96" t="str">
        <f t="shared" si="1062"/>
        <v/>
      </c>
      <c r="T101" s="96" t="str">
        <f t="shared" si="1062"/>
        <v/>
      </c>
      <c r="U101" s="96" t="str">
        <f t="shared" si="1062"/>
        <v/>
      </c>
      <c r="V101" s="96" t="str">
        <f t="shared" si="1062"/>
        <v/>
      </c>
      <c r="W101" s="96" t="str">
        <f t="shared" si="1062"/>
        <v/>
      </c>
      <c r="X101" s="96" t="str">
        <f t="shared" si="1062"/>
        <v/>
      </c>
      <c r="Y101" s="96" t="str">
        <f t="shared" si="1062"/>
        <v/>
      </c>
      <c r="Z101" s="96" t="str">
        <f t="shared" si="1062"/>
        <v/>
      </c>
      <c r="AA101" s="96" t="str">
        <f t="shared" si="1062"/>
        <v/>
      </c>
      <c r="AB101" s="96" t="str">
        <f t="shared" si="1062"/>
        <v/>
      </c>
      <c r="AC101" s="96" t="str">
        <f t="shared" si="1062"/>
        <v/>
      </c>
      <c r="AD101" s="96" t="str">
        <f t="shared" si="1062"/>
        <v/>
      </c>
      <c r="AE101" s="96" t="str">
        <f t="shared" si="1062"/>
        <v/>
      </c>
      <c r="AF101" s="96" t="str">
        <f t="shared" si="1062"/>
        <v/>
      </c>
      <c r="AG101" s="96" t="str">
        <f t="shared" si="1062"/>
        <v/>
      </c>
      <c r="AH101" s="97" t="str">
        <f t="shared" si="1062"/>
        <v/>
      </c>
      <c r="AJ101" s="220">
        <f t="shared" ca="1" si="794"/>
        <v>1.4452596764058518</v>
      </c>
      <c r="AL101" s="183">
        <f t="shared" ca="1" si="795"/>
        <v>2</v>
      </c>
      <c r="AM101" s="179">
        <f t="shared" ref="AM101" ca="1" si="1063">IF((IF(AM$12&lt;=($AH$6*$D$6),ROUNDUP($AJ101+(AL$12*$AO$6),0),""))&lt;=($F101+$F102),(IF(AM$12&lt;=($AH$6*$D$6),ROUNDUP($AJ101+(AL$12*$AO$6),0),"")),"")</f>
        <v>4</v>
      </c>
      <c r="AN101" s="179">
        <f t="shared" ref="AN101" ca="1" si="1064">IF((IF(AN$12&lt;=($AH$6*$D$6),ROUNDUP($AJ101+(AM$12*$AO$6),0),""))&lt;=($F101+$F102),(IF(AN$12&lt;=($AH$6*$D$6),ROUNDUP($AJ101+(AM$12*$AO$6),0),"")),"")</f>
        <v>6</v>
      </c>
      <c r="AO101" s="179">
        <f t="shared" ref="AO101" ca="1" si="1065">IF((IF(AO$12&lt;=($AH$6*$D$6),ROUNDUP($AJ101+(AN$12*$AO$6),0),""))&lt;=($F101+$F102),(IF(AO$12&lt;=($AH$6*$D$6),ROUNDUP($AJ101+(AN$12*$AO$6),0),"")),"")</f>
        <v>8</v>
      </c>
      <c r="AP101" s="179">
        <f t="shared" ref="AP101" ca="1" si="1066">IF((IF(AP$12&lt;=($AH$6*$D$6),ROUNDUP($AJ101+(AO$12*$AO$6),0),""))&lt;=($F101+$F102),(IF(AP$12&lt;=($AH$6*$D$6),ROUNDUP($AJ101+(AO$12*$AO$6),0),"")),"")</f>
        <v>10</v>
      </c>
      <c r="AQ101" s="179">
        <f t="shared" ref="AQ101" ca="1" si="1067">IF((IF(AQ$12&lt;=($AH$6*$D$6),ROUNDUP($AJ101+(AP$12*$AO$6),0),""))&lt;=($F101+$F102),(IF(AQ$12&lt;=($AH$6*$D$6),ROUNDUP($AJ101+(AP$12*$AO$6),0),"")),"")</f>
        <v>12</v>
      </c>
      <c r="AR101" s="179">
        <f t="shared" ref="AR101" ca="1" si="1068">IF((IF(AR$12&lt;=($AH$6*$D$6),ROUNDUP($AJ101+(AQ$12*$AO$6),0),""))&lt;=($F101+$F102),(IF(AR$12&lt;=($AH$6*$D$6),ROUNDUP($AJ101+(AQ$12*$AO$6),0),"")),"")</f>
        <v>14</v>
      </c>
      <c r="AS101" s="179">
        <f t="shared" ref="AS101" ca="1" si="1069">IF((IF(AS$12&lt;=($AH$6*$D$6),ROUNDUP($AJ101+(AR$12*$AO$6),0),""))&lt;=($F101+$F102),(IF(AS$12&lt;=($AH$6*$D$6),ROUNDUP($AJ101+(AR$12*$AO$6),0),"")),"")</f>
        <v>16</v>
      </c>
      <c r="AT101" s="179">
        <f t="shared" ref="AT101" ca="1" si="1070">IF((IF(AT$12&lt;=($AH$6*$D$6),ROUNDUP($AJ101+(AS$12*$AO$6),0),""))&lt;=($F101+$F102),(IF(AT$12&lt;=($AH$6*$D$6),ROUNDUP($AJ101+(AS$12*$AO$6),0),"")),"")</f>
        <v>18</v>
      </c>
      <c r="AU101" s="179">
        <f t="shared" ref="AU101" ca="1" si="1071">IF((IF(AU$12&lt;=($AH$6*$D$6),ROUNDUP($AJ101+(AT$12*$AO$6),0),""))&lt;=($F101+$F102),(IF(AU$12&lt;=($AH$6*$D$6),ROUNDUP($AJ101+(AT$12*$AO$6),0),"")),"")</f>
        <v>20</v>
      </c>
      <c r="AV101" s="179" t="str">
        <f t="shared" ref="AV101" si="1072">IF((IF(AV$12&lt;=($AH$6*$D$6),ROUNDUP($AJ101+(AU$12*$AO$6),0),""))&lt;=($F101+$F102),(IF(AV$12&lt;=($AH$6*$D$6),ROUNDUP($AJ101+(AU$12*$AO$6),0),"")),"")</f>
        <v/>
      </c>
      <c r="AW101" s="179" t="str">
        <f t="shared" ref="AW101" si="1073">IF((IF(AW$12&lt;=($AH$6*$D$6),ROUNDUP($AJ101+(AV$12*$AO$6),0),""))&lt;=($F101+$F102),(IF(AW$12&lt;=($AH$6*$D$6),ROUNDUP($AJ101+(AV$12*$AO$6),0),"")),"")</f>
        <v/>
      </c>
      <c r="AX101" s="179" t="str">
        <f t="shared" ref="AX101" si="1074">IF((IF(AX$12&lt;=($AH$6*$D$6),ROUNDUP($AJ101+(AW$12*$AO$6),0),""))&lt;=($F101+$F102),(IF(AX$12&lt;=($AH$6*$D$6),ROUNDUP($AJ101+(AW$12*$AO$6),0),"")),"")</f>
        <v/>
      </c>
      <c r="AY101" s="179" t="str">
        <f t="shared" ref="AY101" si="1075">IF((IF(AY$12&lt;=($AH$6*$D$6),ROUNDUP($AJ101+(AX$12*$AO$6),0),""))&lt;=($F101+$F102),(IF(AY$12&lt;=($AH$6*$D$6),ROUNDUP($AJ101+(AX$12*$AO$6),0),"")),"")</f>
        <v/>
      </c>
      <c r="AZ101" s="181" t="str">
        <f t="shared" ref="AZ101" si="1076">IF((IF(AZ$12&lt;=($AH$6*$D$6),ROUNDUP($AJ101+(AY$12*$AO$6),0),""))&lt;=($F101+$F102),(IF(AZ$12&lt;=($AH$6*$D$6),ROUNDUP($AJ101+(AY$12*$AO$6),0),"")),"")</f>
        <v/>
      </c>
      <c r="BB101" s="220">
        <f t="shared" ref="BB101" ca="1" si="1077">IF(C101&gt;=$D$6,RAND()*$AO$7,RAND()*C101/$AH$7)</f>
        <v>3.5896972759864667</v>
      </c>
      <c r="BD101" s="183">
        <f t="shared" ca="1" si="859"/>
        <v>4</v>
      </c>
      <c r="BE101" s="229">
        <f t="shared" ref="BE101" ca="1" si="1078">IF($C101&gt;=$AH$7,(IF(BE$12&lt;=$AH$7,ROUNDUP($BB101+(BD$12*(($F101+$F102)/$AH$7)),0),"")),(IF(BE$12&lt;=$C101,BE$12,"")))</f>
        <v>8</v>
      </c>
      <c r="BF101" s="229">
        <f t="shared" ref="BF101" ca="1" si="1079">IF($C101&gt;=$AH$7,(IF(BF$12&lt;=$AH$7,ROUNDUP($BB101+(BE$12*(($F101+$F102)/$AH$7)),0),"")),(IF(BF$12&lt;=$C101,BF$12,"")))</f>
        <v>12</v>
      </c>
      <c r="BG101" s="229">
        <f t="shared" ref="BG101" ca="1" si="1080">IF($C101&gt;=$AH$7,(IF(BG$12&lt;=$AH$7,ROUNDUP($BB101+(BF$12*(($F101+$F102)/$AH$7)),0),"")),(IF(BG$12&lt;=$C101,BG$12,"")))</f>
        <v>16</v>
      </c>
      <c r="BH101" s="231">
        <f t="shared" ref="BH101" ca="1" si="1081">IF($C101&gt;=$AH$7,(IF(BH$12&lt;=$AH$7,ROUNDUP($BB101+(BG$12*(($F101+$F102)/$AH$7)),0),"")),(IF(BH$12&lt;=$C101,BH$12,"")))</f>
        <v>20</v>
      </c>
    </row>
    <row r="102" spans="1:60" s="66" customFormat="1" x14ac:dyDescent="0.25">
      <c r="A102" s="101" t="s">
        <v>46</v>
      </c>
      <c r="B102" s="84" t="s">
        <v>128</v>
      </c>
      <c r="C102" s="103">
        <f>C101</f>
        <v>182</v>
      </c>
      <c r="D102" s="103">
        <f>D101</f>
        <v>9</v>
      </c>
      <c r="E102" s="104">
        <f>E101</f>
        <v>173</v>
      </c>
      <c r="F102" s="125">
        <f t="shared" si="788"/>
        <v>12</v>
      </c>
      <c r="G102" s="67">
        <f t="shared" ref="G102" si="1082">IF(E102&gt;0,E102/F102,"")</f>
        <v>14.416666666666666</v>
      </c>
      <c r="H102" s="117">
        <f t="shared" ca="1" si="865"/>
        <v>5.2693630453165845</v>
      </c>
      <c r="I102" s="83"/>
      <c r="J102" s="95">
        <f t="shared" ca="1" si="866"/>
        <v>6</v>
      </c>
      <c r="K102" s="96">
        <f t="shared" ref="K102:AH102" ca="1" si="1083">IF(K$12&lt;=$F102,ROUNDUP($H102+J$12*$G102,0),"")</f>
        <v>20</v>
      </c>
      <c r="L102" s="96">
        <f t="shared" ca="1" si="1083"/>
        <v>35</v>
      </c>
      <c r="M102" s="96">
        <f t="shared" ca="1" si="1083"/>
        <v>49</v>
      </c>
      <c r="N102" s="96">
        <f t="shared" ca="1" si="1083"/>
        <v>63</v>
      </c>
      <c r="O102" s="96">
        <f t="shared" ca="1" si="1083"/>
        <v>78</v>
      </c>
      <c r="P102" s="96">
        <f t="shared" ca="1" si="1083"/>
        <v>92</v>
      </c>
      <c r="Q102" s="96">
        <f t="shared" ca="1" si="1083"/>
        <v>107</v>
      </c>
      <c r="R102" s="96">
        <f t="shared" ca="1" si="1083"/>
        <v>121</v>
      </c>
      <c r="S102" s="96">
        <f t="shared" ca="1" si="1083"/>
        <v>136</v>
      </c>
      <c r="T102" s="96">
        <f t="shared" ca="1" si="1083"/>
        <v>150</v>
      </c>
      <c r="U102" s="96">
        <f t="shared" ca="1" si="1083"/>
        <v>164</v>
      </c>
      <c r="V102" s="96" t="str">
        <f t="shared" si="1083"/>
        <v/>
      </c>
      <c r="W102" s="96" t="str">
        <f t="shared" si="1083"/>
        <v/>
      </c>
      <c r="X102" s="96" t="str">
        <f t="shared" si="1083"/>
        <v/>
      </c>
      <c r="Y102" s="96" t="str">
        <f t="shared" si="1083"/>
        <v/>
      </c>
      <c r="Z102" s="96" t="str">
        <f t="shared" si="1083"/>
        <v/>
      </c>
      <c r="AA102" s="96" t="str">
        <f t="shared" si="1083"/>
        <v/>
      </c>
      <c r="AB102" s="96" t="str">
        <f t="shared" si="1083"/>
        <v/>
      </c>
      <c r="AC102" s="96" t="str">
        <f t="shared" si="1083"/>
        <v/>
      </c>
      <c r="AD102" s="96" t="str">
        <f t="shared" si="1083"/>
        <v/>
      </c>
      <c r="AE102" s="96" t="str">
        <f t="shared" si="1083"/>
        <v/>
      </c>
      <c r="AF102" s="96" t="str">
        <f t="shared" si="1083"/>
        <v/>
      </c>
      <c r="AG102" s="96" t="str">
        <f t="shared" si="1083"/>
        <v/>
      </c>
      <c r="AH102" s="97" t="str">
        <f t="shared" si="1083"/>
        <v/>
      </c>
      <c r="AJ102" s="220"/>
      <c r="AL102" s="183"/>
      <c r="AM102" s="179"/>
      <c r="AN102" s="179"/>
      <c r="AO102" s="179"/>
      <c r="AP102" s="179"/>
      <c r="AQ102" s="179"/>
      <c r="AR102" s="179"/>
      <c r="AS102" s="179"/>
      <c r="AT102" s="179"/>
      <c r="AU102" s="179"/>
      <c r="AV102" s="179"/>
      <c r="AW102" s="179"/>
      <c r="AX102" s="179"/>
      <c r="AY102" s="179"/>
      <c r="AZ102" s="181"/>
      <c r="BB102" s="220"/>
      <c r="BD102" s="183"/>
      <c r="BE102" s="229"/>
      <c r="BF102" s="229"/>
      <c r="BG102" s="229"/>
      <c r="BH102" s="231"/>
    </row>
    <row r="103" spans="1:60" s="66" customFormat="1" x14ac:dyDescent="0.25">
      <c r="A103" s="101" t="s">
        <v>47</v>
      </c>
      <c r="B103" s="84" t="s">
        <v>102</v>
      </c>
      <c r="C103" s="88">
        <v>165</v>
      </c>
      <c r="D103" s="88">
        <v>8</v>
      </c>
      <c r="E103" s="104">
        <f>C103-D103</f>
        <v>157</v>
      </c>
      <c r="F103" s="125">
        <f t="shared" ref="F103" si="1084">IF(D103&lt;=$K$6,D103,IF(E103&gt;=$D$6-$K$6,$K$6,IF($D$6&lt;=C103,$D$6-E103,C103-E103)))</f>
        <v>8</v>
      </c>
      <c r="G103" s="67">
        <f t="shared" ref="G103" si="1085">IF(D103&gt;0,D103/F103,"")</f>
        <v>1</v>
      </c>
      <c r="H103" s="117">
        <f t="shared" ca="1" si="865"/>
        <v>0.3479396326484786</v>
      </c>
      <c r="I103" s="83"/>
      <c r="J103" s="95">
        <f t="shared" ca="1" si="866"/>
        <v>1</v>
      </c>
      <c r="K103" s="96">
        <f t="shared" ref="K103:AH103" ca="1" si="1086">IF(K$12&lt;=$F103,ROUNDUP($H103+J$12*$G103,0),"")</f>
        <v>2</v>
      </c>
      <c r="L103" s="96">
        <f t="shared" ca="1" si="1086"/>
        <v>3</v>
      </c>
      <c r="M103" s="96">
        <f t="shared" ca="1" si="1086"/>
        <v>4</v>
      </c>
      <c r="N103" s="96">
        <f t="shared" ca="1" si="1086"/>
        <v>5</v>
      </c>
      <c r="O103" s="96">
        <f t="shared" ca="1" si="1086"/>
        <v>6</v>
      </c>
      <c r="P103" s="96">
        <f t="shared" ca="1" si="1086"/>
        <v>7</v>
      </c>
      <c r="Q103" s="96">
        <f t="shared" ca="1" si="1086"/>
        <v>8</v>
      </c>
      <c r="R103" s="96" t="str">
        <f t="shared" si="1086"/>
        <v/>
      </c>
      <c r="S103" s="96" t="str">
        <f t="shared" si="1086"/>
        <v/>
      </c>
      <c r="T103" s="96" t="str">
        <f t="shared" si="1086"/>
        <v/>
      </c>
      <c r="U103" s="96" t="str">
        <f t="shared" si="1086"/>
        <v/>
      </c>
      <c r="V103" s="96" t="str">
        <f t="shared" si="1086"/>
        <v/>
      </c>
      <c r="W103" s="96" t="str">
        <f t="shared" si="1086"/>
        <v/>
      </c>
      <c r="X103" s="96" t="str">
        <f t="shared" si="1086"/>
        <v/>
      </c>
      <c r="Y103" s="96" t="str">
        <f t="shared" si="1086"/>
        <v/>
      </c>
      <c r="Z103" s="96" t="str">
        <f t="shared" si="1086"/>
        <v/>
      </c>
      <c r="AA103" s="96" t="str">
        <f t="shared" si="1086"/>
        <v/>
      </c>
      <c r="AB103" s="96" t="str">
        <f t="shared" si="1086"/>
        <v/>
      </c>
      <c r="AC103" s="96" t="str">
        <f t="shared" si="1086"/>
        <v/>
      </c>
      <c r="AD103" s="96" t="str">
        <f t="shared" si="1086"/>
        <v/>
      </c>
      <c r="AE103" s="96" t="str">
        <f t="shared" si="1086"/>
        <v/>
      </c>
      <c r="AF103" s="96" t="str">
        <f t="shared" si="1086"/>
        <v/>
      </c>
      <c r="AG103" s="96" t="str">
        <f t="shared" si="1086"/>
        <v/>
      </c>
      <c r="AH103" s="97" t="str">
        <f t="shared" si="1086"/>
        <v/>
      </c>
      <c r="AJ103" s="220">
        <f t="shared" ca="1" si="794"/>
        <v>5.8581363651334817E-2</v>
      </c>
      <c r="AL103" s="183">
        <f t="shared" ca="1" si="795"/>
        <v>1</v>
      </c>
      <c r="AM103" s="179">
        <f t="shared" ref="AM103" ca="1" si="1087">IF((IF(AM$12&lt;=($AH$6*$D$6),ROUNDUP($AJ103+(AL$12*$AO$6),0),""))&lt;=($F103+$F104),(IF(AM$12&lt;=($AH$6*$D$6),ROUNDUP($AJ103+(AL$12*$AO$6),0),"")),"")</f>
        <v>3</v>
      </c>
      <c r="AN103" s="179">
        <f t="shared" ref="AN103" ca="1" si="1088">IF((IF(AN$12&lt;=($AH$6*$D$6),ROUNDUP($AJ103+(AM$12*$AO$6),0),""))&lt;=($F103+$F104),(IF(AN$12&lt;=($AH$6*$D$6),ROUNDUP($AJ103+(AM$12*$AO$6),0),"")),"")</f>
        <v>5</v>
      </c>
      <c r="AO103" s="179">
        <f t="shared" ref="AO103" ca="1" si="1089">IF((IF(AO$12&lt;=($AH$6*$D$6),ROUNDUP($AJ103+(AN$12*$AO$6),0),""))&lt;=($F103+$F104),(IF(AO$12&lt;=($AH$6*$D$6),ROUNDUP($AJ103+(AN$12*$AO$6),0),"")),"")</f>
        <v>7</v>
      </c>
      <c r="AP103" s="179">
        <f t="shared" ref="AP103" ca="1" si="1090">IF((IF(AP$12&lt;=($AH$6*$D$6),ROUNDUP($AJ103+(AO$12*$AO$6),0),""))&lt;=($F103+$F104),(IF(AP$12&lt;=($AH$6*$D$6),ROUNDUP($AJ103+(AO$12*$AO$6),0),"")),"")</f>
        <v>9</v>
      </c>
      <c r="AQ103" s="179">
        <f t="shared" ref="AQ103" ca="1" si="1091">IF((IF(AQ$12&lt;=($AH$6*$D$6),ROUNDUP($AJ103+(AP$12*$AO$6),0),""))&lt;=($F103+$F104),(IF(AQ$12&lt;=($AH$6*$D$6),ROUNDUP($AJ103+(AP$12*$AO$6),0),"")),"")</f>
        <v>11</v>
      </c>
      <c r="AR103" s="179">
        <f t="shared" ref="AR103" ca="1" si="1092">IF((IF(AR$12&lt;=($AH$6*$D$6),ROUNDUP($AJ103+(AQ$12*$AO$6),0),""))&lt;=($F103+$F104),(IF(AR$12&lt;=($AH$6*$D$6),ROUNDUP($AJ103+(AQ$12*$AO$6),0),"")),"")</f>
        <v>13</v>
      </c>
      <c r="AS103" s="179">
        <f t="shared" ref="AS103" ca="1" si="1093">IF((IF(AS$12&lt;=($AH$6*$D$6),ROUNDUP($AJ103+(AR$12*$AO$6),0),""))&lt;=($F103+$F104),(IF(AS$12&lt;=($AH$6*$D$6),ROUNDUP($AJ103+(AR$12*$AO$6),0),"")),"")</f>
        <v>15</v>
      </c>
      <c r="AT103" s="179">
        <f t="shared" ref="AT103" ca="1" si="1094">IF((IF(AT$12&lt;=($AH$6*$D$6),ROUNDUP($AJ103+(AS$12*$AO$6),0),""))&lt;=($F103+$F104),(IF(AT$12&lt;=($AH$6*$D$6),ROUNDUP($AJ103+(AS$12*$AO$6),0),"")),"")</f>
        <v>17</v>
      </c>
      <c r="AU103" s="179">
        <f t="shared" ref="AU103" ca="1" si="1095">IF((IF(AU$12&lt;=($AH$6*$D$6),ROUNDUP($AJ103+(AT$12*$AO$6),0),""))&lt;=($F103+$F104),(IF(AU$12&lt;=($AH$6*$D$6),ROUNDUP($AJ103+(AT$12*$AO$6),0),"")),"")</f>
        <v>19</v>
      </c>
      <c r="AV103" s="179" t="str">
        <f t="shared" ref="AV103" si="1096">IF((IF(AV$12&lt;=($AH$6*$D$6),ROUNDUP($AJ103+(AU$12*$AO$6),0),""))&lt;=($F103+$F104),(IF(AV$12&lt;=($AH$6*$D$6),ROUNDUP($AJ103+(AU$12*$AO$6),0),"")),"")</f>
        <v/>
      </c>
      <c r="AW103" s="179" t="str">
        <f t="shared" ref="AW103" si="1097">IF((IF(AW$12&lt;=($AH$6*$D$6),ROUNDUP($AJ103+(AV$12*$AO$6),0),""))&lt;=($F103+$F104),(IF(AW$12&lt;=($AH$6*$D$6),ROUNDUP($AJ103+(AV$12*$AO$6),0),"")),"")</f>
        <v/>
      </c>
      <c r="AX103" s="179" t="str">
        <f t="shared" ref="AX103" si="1098">IF((IF(AX$12&lt;=($AH$6*$D$6),ROUNDUP($AJ103+(AW$12*$AO$6),0),""))&lt;=($F103+$F104),(IF(AX$12&lt;=($AH$6*$D$6),ROUNDUP($AJ103+(AW$12*$AO$6),0),"")),"")</f>
        <v/>
      </c>
      <c r="AY103" s="179" t="str">
        <f t="shared" ref="AY103" si="1099">IF((IF(AY$12&lt;=($AH$6*$D$6),ROUNDUP($AJ103+(AX$12*$AO$6),0),""))&lt;=($F103+$F104),(IF(AY$12&lt;=($AH$6*$D$6),ROUNDUP($AJ103+(AX$12*$AO$6),0),"")),"")</f>
        <v/>
      </c>
      <c r="AZ103" s="181" t="str">
        <f t="shared" ref="AZ103" si="1100">IF((IF(AZ$12&lt;=($AH$6*$D$6),ROUNDUP($AJ103+(AY$12*$AO$6),0),""))&lt;=($F103+$F104),(IF(AZ$12&lt;=($AH$6*$D$6),ROUNDUP($AJ103+(AY$12*$AO$6),0),"")),"")</f>
        <v/>
      </c>
      <c r="BB103" s="220">
        <f t="shared" ref="BB103" ca="1" si="1101">IF(C103&gt;=$D$6,RAND()*$AO$7,RAND()*C103/$AH$7)</f>
        <v>1.9768794596031039</v>
      </c>
      <c r="BD103" s="183">
        <f t="shared" ca="1" si="859"/>
        <v>2</v>
      </c>
      <c r="BE103" s="229">
        <f t="shared" ref="BE103" ca="1" si="1102">IF($C103&gt;=$AH$7,(IF(BE$12&lt;=$AH$7,ROUNDUP($BB103+(BD$12*(($F103+$F104)/$AH$7)),0),"")),(IF(BE$12&lt;=$C103,BE$12,"")))</f>
        <v>6</v>
      </c>
      <c r="BF103" s="229">
        <f t="shared" ref="BF103" ca="1" si="1103">IF($C103&gt;=$AH$7,(IF(BF$12&lt;=$AH$7,ROUNDUP($BB103+(BE$12*(($F103+$F104)/$AH$7)),0),"")),(IF(BF$12&lt;=$C103,BF$12,"")))</f>
        <v>10</v>
      </c>
      <c r="BG103" s="229">
        <f t="shared" ref="BG103" ca="1" si="1104">IF($C103&gt;=$AH$7,(IF(BG$12&lt;=$AH$7,ROUNDUP($BB103+(BF$12*(($F103+$F104)/$AH$7)),0),"")),(IF(BG$12&lt;=$C103,BG$12,"")))</f>
        <v>14</v>
      </c>
      <c r="BH103" s="231">
        <f t="shared" ref="BH103" ca="1" si="1105">IF($C103&gt;=$AH$7,(IF(BH$12&lt;=$AH$7,ROUNDUP($BB103+(BG$12*(($F103+$F104)/$AH$7)),0),"")),(IF(BH$12&lt;=$C103,BH$12,"")))</f>
        <v>18</v>
      </c>
    </row>
    <row r="104" spans="1:60" s="66" customFormat="1" x14ac:dyDescent="0.25">
      <c r="A104" s="101" t="s">
        <v>47</v>
      </c>
      <c r="B104" s="84" t="s">
        <v>128</v>
      </c>
      <c r="C104" s="103">
        <f>C103</f>
        <v>165</v>
      </c>
      <c r="D104" s="103">
        <f>D103</f>
        <v>8</v>
      </c>
      <c r="E104" s="104">
        <f>E103</f>
        <v>157</v>
      </c>
      <c r="F104" s="125">
        <f t="shared" si="788"/>
        <v>12</v>
      </c>
      <c r="G104" s="67">
        <f t="shared" ref="G104" si="1106">IF(E104&gt;0,E104/F104,"")</f>
        <v>13.083333333333334</v>
      </c>
      <c r="H104" s="117">
        <f t="shared" ca="1" si="865"/>
        <v>9.5709469916530132</v>
      </c>
      <c r="I104" s="83"/>
      <c r="J104" s="95">
        <f t="shared" ca="1" si="866"/>
        <v>10</v>
      </c>
      <c r="K104" s="96">
        <f t="shared" ref="K104:AH104" ca="1" si="1107">IF(K$12&lt;=$F104,ROUNDUP($H104+J$12*$G104,0),"")</f>
        <v>23</v>
      </c>
      <c r="L104" s="96">
        <f t="shared" ca="1" si="1107"/>
        <v>36</v>
      </c>
      <c r="M104" s="96">
        <f t="shared" ca="1" si="1107"/>
        <v>49</v>
      </c>
      <c r="N104" s="96">
        <f t="shared" ca="1" si="1107"/>
        <v>62</v>
      </c>
      <c r="O104" s="96">
        <f t="shared" ca="1" si="1107"/>
        <v>75</v>
      </c>
      <c r="P104" s="96">
        <f t="shared" ca="1" si="1107"/>
        <v>89</v>
      </c>
      <c r="Q104" s="96">
        <f t="shared" ca="1" si="1107"/>
        <v>102</v>
      </c>
      <c r="R104" s="96">
        <f t="shared" ca="1" si="1107"/>
        <v>115</v>
      </c>
      <c r="S104" s="96">
        <f t="shared" ca="1" si="1107"/>
        <v>128</v>
      </c>
      <c r="T104" s="96">
        <f t="shared" ca="1" si="1107"/>
        <v>141</v>
      </c>
      <c r="U104" s="96">
        <f t="shared" ca="1" si="1107"/>
        <v>154</v>
      </c>
      <c r="V104" s="96" t="str">
        <f t="shared" si="1107"/>
        <v/>
      </c>
      <c r="W104" s="96" t="str">
        <f t="shared" si="1107"/>
        <v/>
      </c>
      <c r="X104" s="96" t="str">
        <f t="shared" si="1107"/>
        <v/>
      </c>
      <c r="Y104" s="96" t="str">
        <f t="shared" si="1107"/>
        <v/>
      </c>
      <c r="Z104" s="96" t="str">
        <f t="shared" si="1107"/>
        <v/>
      </c>
      <c r="AA104" s="96" t="str">
        <f t="shared" si="1107"/>
        <v/>
      </c>
      <c r="AB104" s="96" t="str">
        <f t="shared" si="1107"/>
        <v/>
      </c>
      <c r="AC104" s="96" t="str">
        <f t="shared" si="1107"/>
        <v/>
      </c>
      <c r="AD104" s="96" t="str">
        <f t="shared" si="1107"/>
        <v/>
      </c>
      <c r="AE104" s="96" t="str">
        <f t="shared" si="1107"/>
        <v/>
      </c>
      <c r="AF104" s="96" t="str">
        <f t="shared" si="1107"/>
        <v/>
      </c>
      <c r="AG104" s="96" t="str">
        <f t="shared" si="1107"/>
        <v/>
      </c>
      <c r="AH104" s="97" t="str">
        <f t="shared" si="1107"/>
        <v/>
      </c>
      <c r="AJ104" s="220"/>
      <c r="AL104" s="183"/>
      <c r="AM104" s="179"/>
      <c r="AN104" s="179"/>
      <c r="AO104" s="179"/>
      <c r="AP104" s="179"/>
      <c r="AQ104" s="179"/>
      <c r="AR104" s="179"/>
      <c r="AS104" s="179"/>
      <c r="AT104" s="179"/>
      <c r="AU104" s="179"/>
      <c r="AV104" s="179"/>
      <c r="AW104" s="179"/>
      <c r="AX104" s="179"/>
      <c r="AY104" s="179"/>
      <c r="AZ104" s="181"/>
      <c r="BB104" s="220"/>
      <c r="BD104" s="183"/>
      <c r="BE104" s="229"/>
      <c r="BF104" s="229"/>
      <c r="BG104" s="229"/>
      <c r="BH104" s="231"/>
    </row>
    <row r="105" spans="1:60" s="66" customFormat="1" x14ac:dyDescent="0.25">
      <c r="A105" s="101" t="s">
        <v>48</v>
      </c>
      <c r="B105" s="84" t="s">
        <v>102</v>
      </c>
      <c r="C105" s="88">
        <v>125</v>
      </c>
      <c r="D105" s="88">
        <v>9</v>
      </c>
      <c r="E105" s="104">
        <f>C105-D105</f>
        <v>116</v>
      </c>
      <c r="F105" s="125">
        <f t="shared" ref="F105" si="1108">IF(D105&lt;=$K$6,D105,IF(E105&gt;=$D$6-$K$6,$K$6,IF($D$6&lt;=C105,$D$6-E105,C105-E105)))</f>
        <v>8</v>
      </c>
      <c r="G105" s="67">
        <f t="shared" ref="G105" si="1109">IF(D105&gt;0,D105/F105,"")</f>
        <v>1.125</v>
      </c>
      <c r="H105" s="117">
        <f t="shared" ca="1" si="865"/>
        <v>0.53145824963691579</v>
      </c>
      <c r="I105" s="83"/>
      <c r="J105" s="95">
        <f t="shared" ca="1" si="866"/>
        <v>1</v>
      </c>
      <c r="K105" s="96">
        <f t="shared" ref="K105:AH105" ca="1" si="1110">IF(K$12&lt;=$F105,ROUNDUP($H105+J$12*$G105,0),"")</f>
        <v>2</v>
      </c>
      <c r="L105" s="96">
        <f t="shared" ca="1" si="1110"/>
        <v>3</v>
      </c>
      <c r="M105" s="96">
        <f t="shared" ca="1" si="1110"/>
        <v>4</v>
      </c>
      <c r="N105" s="96">
        <f t="shared" ca="1" si="1110"/>
        <v>6</v>
      </c>
      <c r="O105" s="96">
        <f t="shared" ca="1" si="1110"/>
        <v>7</v>
      </c>
      <c r="P105" s="96">
        <f t="shared" ca="1" si="1110"/>
        <v>8</v>
      </c>
      <c r="Q105" s="96">
        <f t="shared" ca="1" si="1110"/>
        <v>9</v>
      </c>
      <c r="R105" s="96" t="str">
        <f t="shared" si="1110"/>
        <v/>
      </c>
      <c r="S105" s="96" t="str">
        <f t="shared" si="1110"/>
        <v/>
      </c>
      <c r="T105" s="96" t="str">
        <f t="shared" si="1110"/>
        <v/>
      </c>
      <c r="U105" s="96" t="str">
        <f t="shared" si="1110"/>
        <v/>
      </c>
      <c r="V105" s="96" t="str">
        <f t="shared" si="1110"/>
        <v/>
      </c>
      <c r="W105" s="96" t="str">
        <f t="shared" si="1110"/>
        <v/>
      </c>
      <c r="X105" s="96" t="str">
        <f t="shared" si="1110"/>
        <v/>
      </c>
      <c r="Y105" s="96" t="str">
        <f t="shared" si="1110"/>
        <v/>
      </c>
      <c r="Z105" s="96" t="str">
        <f t="shared" si="1110"/>
        <v/>
      </c>
      <c r="AA105" s="96" t="str">
        <f t="shared" si="1110"/>
        <v/>
      </c>
      <c r="AB105" s="96" t="str">
        <f t="shared" si="1110"/>
        <v/>
      </c>
      <c r="AC105" s="96" t="str">
        <f t="shared" si="1110"/>
        <v/>
      </c>
      <c r="AD105" s="96" t="str">
        <f t="shared" si="1110"/>
        <v/>
      </c>
      <c r="AE105" s="96" t="str">
        <f t="shared" si="1110"/>
        <v/>
      </c>
      <c r="AF105" s="96" t="str">
        <f t="shared" si="1110"/>
        <v/>
      </c>
      <c r="AG105" s="96" t="str">
        <f t="shared" si="1110"/>
        <v/>
      </c>
      <c r="AH105" s="97" t="str">
        <f t="shared" si="1110"/>
        <v/>
      </c>
      <c r="AJ105" s="220">
        <f t="shared" ca="1" si="794"/>
        <v>1.2407834641612665</v>
      </c>
      <c r="AL105" s="183">
        <f t="shared" ca="1" si="795"/>
        <v>2</v>
      </c>
      <c r="AM105" s="179">
        <f t="shared" ref="AM105" ca="1" si="1111">IF((IF(AM$12&lt;=($AH$6*$D$6),ROUNDUP($AJ105+(AL$12*$AO$6),0),""))&lt;=($F105+$F106),(IF(AM$12&lt;=($AH$6*$D$6),ROUNDUP($AJ105+(AL$12*$AO$6),0),"")),"")</f>
        <v>4</v>
      </c>
      <c r="AN105" s="179">
        <f t="shared" ref="AN105" ca="1" si="1112">IF((IF(AN$12&lt;=($AH$6*$D$6),ROUNDUP($AJ105+(AM$12*$AO$6),0),""))&lt;=($F105+$F106),(IF(AN$12&lt;=($AH$6*$D$6),ROUNDUP($AJ105+(AM$12*$AO$6),0),"")),"")</f>
        <v>6</v>
      </c>
      <c r="AO105" s="179">
        <f t="shared" ref="AO105" ca="1" si="1113">IF((IF(AO$12&lt;=($AH$6*$D$6),ROUNDUP($AJ105+(AN$12*$AO$6),0),""))&lt;=($F105+$F106),(IF(AO$12&lt;=($AH$6*$D$6),ROUNDUP($AJ105+(AN$12*$AO$6),0),"")),"")</f>
        <v>8</v>
      </c>
      <c r="AP105" s="179">
        <f t="shared" ref="AP105" ca="1" si="1114">IF((IF(AP$12&lt;=($AH$6*$D$6),ROUNDUP($AJ105+(AO$12*$AO$6),0),""))&lt;=($F105+$F106),(IF(AP$12&lt;=($AH$6*$D$6),ROUNDUP($AJ105+(AO$12*$AO$6),0),"")),"")</f>
        <v>10</v>
      </c>
      <c r="AQ105" s="179">
        <f t="shared" ref="AQ105" ca="1" si="1115">IF((IF(AQ$12&lt;=($AH$6*$D$6),ROUNDUP($AJ105+(AP$12*$AO$6),0),""))&lt;=($F105+$F106),(IF(AQ$12&lt;=($AH$6*$D$6),ROUNDUP($AJ105+(AP$12*$AO$6),0),"")),"")</f>
        <v>12</v>
      </c>
      <c r="AR105" s="179">
        <f t="shared" ref="AR105" ca="1" si="1116">IF((IF(AR$12&lt;=($AH$6*$D$6),ROUNDUP($AJ105+(AQ$12*$AO$6),0),""))&lt;=($F105+$F106),(IF(AR$12&lt;=($AH$6*$D$6),ROUNDUP($AJ105+(AQ$12*$AO$6),0),"")),"")</f>
        <v>14</v>
      </c>
      <c r="AS105" s="179">
        <f t="shared" ref="AS105" ca="1" si="1117">IF((IF(AS$12&lt;=($AH$6*$D$6),ROUNDUP($AJ105+(AR$12*$AO$6),0),""))&lt;=($F105+$F106),(IF(AS$12&lt;=($AH$6*$D$6),ROUNDUP($AJ105+(AR$12*$AO$6),0),"")),"")</f>
        <v>16</v>
      </c>
      <c r="AT105" s="179">
        <f t="shared" ref="AT105" ca="1" si="1118">IF((IF(AT$12&lt;=($AH$6*$D$6),ROUNDUP($AJ105+(AS$12*$AO$6),0),""))&lt;=($F105+$F106),(IF(AT$12&lt;=($AH$6*$D$6),ROUNDUP($AJ105+(AS$12*$AO$6),0),"")),"")</f>
        <v>18</v>
      </c>
      <c r="AU105" s="179">
        <f t="shared" ref="AU105" ca="1" si="1119">IF((IF(AU$12&lt;=($AH$6*$D$6),ROUNDUP($AJ105+(AT$12*$AO$6),0),""))&lt;=($F105+$F106),(IF(AU$12&lt;=($AH$6*$D$6),ROUNDUP($AJ105+(AT$12*$AO$6),0),"")),"")</f>
        <v>20</v>
      </c>
      <c r="AV105" s="179" t="str">
        <f t="shared" ref="AV105" si="1120">IF((IF(AV$12&lt;=($AH$6*$D$6),ROUNDUP($AJ105+(AU$12*$AO$6),0),""))&lt;=($F105+$F106),(IF(AV$12&lt;=($AH$6*$D$6),ROUNDUP($AJ105+(AU$12*$AO$6),0),"")),"")</f>
        <v/>
      </c>
      <c r="AW105" s="179" t="str">
        <f t="shared" ref="AW105" si="1121">IF((IF(AW$12&lt;=($AH$6*$D$6),ROUNDUP($AJ105+(AV$12*$AO$6),0),""))&lt;=($F105+$F106),(IF(AW$12&lt;=($AH$6*$D$6),ROUNDUP($AJ105+(AV$12*$AO$6),0),"")),"")</f>
        <v/>
      </c>
      <c r="AX105" s="179" t="str">
        <f t="shared" ref="AX105" si="1122">IF((IF(AX$12&lt;=($AH$6*$D$6),ROUNDUP($AJ105+(AW$12*$AO$6),0),""))&lt;=($F105+$F106),(IF(AX$12&lt;=($AH$6*$D$6),ROUNDUP($AJ105+(AW$12*$AO$6),0),"")),"")</f>
        <v/>
      </c>
      <c r="AY105" s="179" t="str">
        <f t="shared" ref="AY105" si="1123">IF((IF(AY$12&lt;=($AH$6*$D$6),ROUNDUP($AJ105+(AX$12*$AO$6),0),""))&lt;=($F105+$F106),(IF(AY$12&lt;=($AH$6*$D$6),ROUNDUP($AJ105+(AX$12*$AO$6),0),"")),"")</f>
        <v/>
      </c>
      <c r="AZ105" s="181" t="str">
        <f t="shared" ref="AZ105" si="1124">IF((IF(AZ$12&lt;=($AH$6*$D$6),ROUNDUP($AJ105+(AY$12*$AO$6),0),""))&lt;=($F105+$F106),(IF(AZ$12&lt;=($AH$6*$D$6),ROUNDUP($AJ105+(AY$12*$AO$6),0),"")),"")</f>
        <v/>
      </c>
      <c r="BB105" s="220">
        <f t="shared" ref="BB105" ca="1" si="1125">IF(C105&gt;=$D$6,RAND()*$AO$7,RAND()*C105/$AH$7)</f>
        <v>0.14778052026920419</v>
      </c>
      <c r="BD105" s="183">
        <f t="shared" ca="1" si="859"/>
        <v>1</v>
      </c>
      <c r="BE105" s="229">
        <f t="shared" ref="BE105" ca="1" si="1126">IF($C105&gt;=$AH$7,(IF(BE$12&lt;=$AH$7,ROUNDUP($BB105+(BD$12*(($F105+$F106)/$AH$7)),0),"")),(IF(BE$12&lt;=$C105,BE$12,"")))</f>
        <v>5</v>
      </c>
      <c r="BF105" s="229">
        <f t="shared" ref="BF105" ca="1" si="1127">IF($C105&gt;=$AH$7,(IF(BF$12&lt;=$AH$7,ROUNDUP($BB105+(BE$12*(($F105+$F106)/$AH$7)),0),"")),(IF(BF$12&lt;=$C105,BF$12,"")))</f>
        <v>9</v>
      </c>
      <c r="BG105" s="229">
        <f t="shared" ref="BG105" ca="1" si="1128">IF($C105&gt;=$AH$7,(IF(BG$12&lt;=$AH$7,ROUNDUP($BB105+(BF$12*(($F105+$F106)/$AH$7)),0),"")),(IF(BG$12&lt;=$C105,BG$12,"")))</f>
        <v>13</v>
      </c>
      <c r="BH105" s="231">
        <f t="shared" ref="BH105" ca="1" si="1129">IF($C105&gt;=$AH$7,(IF(BH$12&lt;=$AH$7,ROUNDUP($BB105+(BG$12*(($F105+$F106)/$AH$7)),0),"")),(IF(BH$12&lt;=$C105,BH$12,"")))</f>
        <v>17</v>
      </c>
    </row>
    <row r="106" spans="1:60" s="66" customFormat="1" x14ac:dyDescent="0.25">
      <c r="A106" s="101" t="s">
        <v>48</v>
      </c>
      <c r="B106" s="84" t="s">
        <v>128</v>
      </c>
      <c r="C106" s="103">
        <f>C105</f>
        <v>125</v>
      </c>
      <c r="D106" s="103">
        <f>D105</f>
        <v>9</v>
      </c>
      <c r="E106" s="104">
        <f>E105</f>
        <v>116</v>
      </c>
      <c r="F106" s="125">
        <f t="shared" si="788"/>
        <v>12</v>
      </c>
      <c r="G106" s="67">
        <f t="shared" ref="G106" si="1130">IF(E106&gt;0,E106/F106,"")</f>
        <v>9.6666666666666661</v>
      </c>
      <c r="H106" s="117">
        <f t="shared" ca="1" si="865"/>
        <v>7.7654805737223356</v>
      </c>
      <c r="I106" s="83"/>
      <c r="J106" s="95">
        <f t="shared" ca="1" si="866"/>
        <v>8</v>
      </c>
      <c r="K106" s="96">
        <f t="shared" ref="K106:AH106" ca="1" si="1131">IF(K$12&lt;=$F106,ROUNDUP($H106+J$12*$G106,0),"")</f>
        <v>18</v>
      </c>
      <c r="L106" s="96">
        <f t="shared" ca="1" si="1131"/>
        <v>28</v>
      </c>
      <c r="M106" s="96">
        <f t="shared" ca="1" si="1131"/>
        <v>37</v>
      </c>
      <c r="N106" s="96">
        <f t="shared" ca="1" si="1131"/>
        <v>47</v>
      </c>
      <c r="O106" s="96">
        <f t="shared" ca="1" si="1131"/>
        <v>57</v>
      </c>
      <c r="P106" s="96">
        <f t="shared" ca="1" si="1131"/>
        <v>66</v>
      </c>
      <c r="Q106" s="96">
        <f t="shared" ca="1" si="1131"/>
        <v>76</v>
      </c>
      <c r="R106" s="96">
        <f t="shared" ca="1" si="1131"/>
        <v>86</v>
      </c>
      <c r="S106" s="96">
        <f t="shared" ca="1" si="1131"/>
        <v>95</v>
      </c>
      <c r="T106" s="96">
        <f t="shared" ca="1" si="1131"/>
        <v>105</v>
      </c>
      <c r="U106" s="96">
        <f t="shared" ca="1" si="1131"/>
        <v>115</v>
      </c>
      <c r="V106" s="96" t="str">
        <f t="shared" si="1131"/>
        <v/>
      </c>
      <c r="W106" s="96" t="str">
        <f t="shared" si="1131"/>
        <v/>
      </c>
      <c r="X106" s="96" t="str">
        <f t="shared" si="1131"/>
        <v/>
      </c>
      <c r="Y106" s="96" t="str">
        <f t="shared" si="1131"/>
        <v/>
      </c>
      <c r="Z106" s="96" t="str">
        <f t="shared" si="1131"/>
        <v/>
      </c>
      <c r="AA106" s="96" t="str">
        <f t="shared" si="1131"/>
        <v/>
      </c>
      <c r="AB106" s="96" t="str">
        <f t="shared" si="1131"/>
        <v/>
      </c>
      <c r="AC106" s="96" t="str">
        <f t="shared" si="1131"/>
        <v/>
      </c>
      <c r="AD106" s="96" t="str">
        <f t="shared" si="1131"/>
        <v/>
      </c>
      <c r="AE106" s="96" t="str">
        <f t="shared" si="1131"/>
        <v/>
      </c>
      <c r="AF106" s="96" t="str">
        <f t="shared" si="1131"/>
        <v/>
      </c>
      <c r="AG106" s="96" t="str">
        <f t="shared" si="1131"/>
        <v/>
      </c>
      <c r="AH106" s="97" t="str">
        <f t="shared" si="1131"/>
        <v/>
      </c>
      <c r="AJ106" s="220"/>
      <c r="AL106" s="183"/>
      <c r="AM106" s="179"/>
      <c r="AN106" s="179"/>
      <c r="AO106" s="179"/>
      <c r="AP106" s="179"/>
      <c r="AQ106" s="179"/>
      <c r="AR106" s="179"/>
      <c r="AS106" s="179"/>
      <c r="AT106" s="179"/>
      <c r="AU106" s="179"/>
      <c r="AV106" s="179"/>
      <c r="AW106" s="179"/>
      <c r="AX106" s="179"/>
      <c r="AY106" s="179"/>
      <c r="AZ106" s="181"/>
      <c r="BB106" s="220"/>
      <c r="BD106" s="183"/>
      <c r="BE106" s="229"/>
      <c r="BF106" s="229"/>
      <c r="BG106" s="229"/>
      <c r="BH106" s="231"/>
    </row>
    <row r="107" spans="1:60" s="66" customFormat="1" x14ac:dyDescent="0.25">
      <c r="A107" s="101" t="s">
        <v>49</v>
      </c>
      <c r="B107" s="84" t="s">
        <v>102</v>
      </c>
      <c r="C107" s="88">
        <v>123</v>
      </c>
      <c r="D107" s="88">
        <v>11</v>
      </c>
      <c r="E107" s="104">
        <f>C107-D107</f>
        <v>112</v>
      </c>
      <c r="F107" s="125">
        <f t="shared" ref="F107" si="1132">IF(D107&lt;=$K$6,D107,IF(E107&gt;=$D$6-$K$6,$K$6,IF($D$6&lt;=C107,$D$6-E107,C107-E107)))</f>
        <v>8</v>
      </c>
      <c r="G107" s="67">
        <f t="shared" ref="G107" si="1133">IF(D107&gt;0,D107/F107,"")</f>
        <v>1.375</v>
      </c>
      <c r="H107" s="117">
        <f t="shared" ca="1" si="865"/>
        <v>0.92450777358969949</v>
      </c>
      <c r="I107" s="83"/>
      <c r="J107" s="95">
        <f t="shared" ca="1" si="866"/>
        <v>1</v>
      </c>
      <c r="K107" s="96">
        <f t="shared" ref="K107:AH107" ca="1" si="1134">IF(K$12&lt;=$F107,ROUNDUP($H107+J$12*$G107,0),"")</f>
        <v>3</v>
      </c>
      <c r="L107" s="96">
        <f t="shared" ca="1" si="1134"/>
        <v>4</v>
      </c>
      <c r="M107" s="96">
        <f t="shared" ca="1" si="1134"/>
        <v>6</v>
      </c>
      <c r="N107" s="96">
        <f t="shared" ca="1" si="1134"/>
        <v>7</v>
      </c>
      <c r="O107" s="96">
        <f t="shared" ca="1" si="1134"/>
        <v>8</v>
      </c>
      <c r="P107" s="96">
        <f t="shared" ca="1" si="1134"/>
        <v>10</v>
      </c>
      <c r="Q107" s="96">
        <f t="shared" ca="1" si="1134"/>
        <v>11</v>
      </c>
      <c r="R107" s="96" t="str">
        <f t="shared" si="1134"/>
        <v/>
      </c>
      <c r="S107" s="96" t="str">
        <f t="shared" si="1134"/>
        <v/>
      </c>
      <c r="T107" s="96" t="str">
        <f t="shared" si="1134"/>
        <v/>
      </c>
      <c r="U107" s="96" t="str">
        <f t="shared" si="1134"/>
        <v/>
      </c>
      <c r="V107" s="96" t="str">
        <f t="shared" si="1134"/>
        <v/>
      </c>
      <c r="W107" s="96" t="str">
        <f t="shared" si="1134"/>
        <v/>
      </c>
      <c r="X107" s="96" t="str">
        <f t="shared" si="1134"/>
        <v/>
      </c>
      <c r="Y107" s="96" t="str">
        <f t="shared" si="1134"/>
        <v/>
      </c>
      <c r="Z107" s="96" t="str">
        <f t="shared" si="1134"/>
        <v/>
      </c>
      <c r="AA107" s="96" t="str">
        <f t="shared" si="1134"/>
        <v/>
      </c>
      <c r="AB107" s="96" t="str">
        <f t="shared" si="1134"/>
        <v/>
      </c>
      <c r="AC107" s="96" t="str">
        <f t="shared" si="1134"/>
        <v/>
      </c>
      <c r="AD107" s="96" t="str">
        <f t="shared" si="1134"/>
        <v/>
      </c>
      <c r="AE107" s="96" t="str">
        <f t="shared" si="1134"/>
        <v/>
      </c>
      <c r="AF107" s="96" t="str">
        <f t="shared" si="1134"/>
        <v/>
      </c>
      <c r="AG107" s="96" t="str">
        <f t="shared" si="1134"/>
        <v/>
      </c>
      <c r="AH107" s="97" t="str">
        <f t="shared" si="1134"/>
        <v/>
      </c>
      <c r="AJ107" s="220">
        <f t="shared" ca="1" si="794"/>
        <v>1.6968917627529558</v>
      </c>
      <c r="AL107" s="183">
        <f t="shared" ca="1" si="795"/>
        <v>2</v>
      </c>
      <c r="AM107" s="179">
        <f t="shared" ref="AM107" ca="1" si="1135">IF((IF(AM$12&lt;=($AH$6*$D$6),ROUNDUP($AJ107+(AL$12*$AO$6),0),""))&lt;=($F107+$F108),(IF(AM$12&lt;=($AH$6*$D$6),ROUNDUP($AJ107+(AL$12*$AO$6),0),"")),"")</f>
        <v>4</v>
      </c>
      <c r="AN107" s="179">
        <f t="shared" ref="AN107" ca="1" si="1136">IF((IF(AN$12&lt;=($AH$6*$D$6),ROUNDUP($AJ107+(AM$12*$AO$6),0),""))&lt;=($F107+$F108),(IF(AN$12&lt;=($AH$6*$D$6),ROUNDUP($AJ107+(AM$12*$AO$6),0),"")),"")</f>
        <v>6</v>
      </c>
      <c r="AO107" s="179">
        <f t="shared" ref="AO107" ca="1" si="1137">IF((IF(AO$12&lt;=($AH$6*$D$6),ROUNDUP($AJ107+(AN$12*$AO$6),0),""))&lt;=($F107+$F108),(IF(AO$12&lt;=($AH$6*$D$6),ROUNDUP($AJ107+(AN$12*$AO$6),0),"")),"")</f>
        <v>8</v>
      </c>
      <c r="AP107" s="179">
        <f t="shared" ref="AP107" ca="1" si="1138">IF((IF(AP$12&lt;=($AH$6*$D$6),ROUNDUP($AJ107+(AO$12*$AO$6),0),""))&lt;=($F107+$F108),(IF(AP$12&lt;=($AH$6*$D$6),ROUNDUP($AJ107+(AO$12*$AO$6),0),"")),"")</f>
        <v>10</v>
      </c>
      <c r="AQ107" s="179">
        <f t="shared" ref="AQ107" ca="1" si="1139">IF((IF(AQ$12&lt;=($AH$6*$D$6),ROUNDUP($AJ107+(AP$12*$AO$6),0),""))&lt;=($F107+$F108),(IF(AQ$12&lt;=($AH$6*$D$6),ROUNDUP($AJ107+(AP$12*$AO$6),0),"")),"")</f>
        <v>12</v>
      </c>
      <c r="AR107" s="179">
        <f t="shared" ref="AR107" ca="1" si="1140">IF((IF(AR$12&lt;=($AH$6*$D$6),ROUNDUP($AJ107+(AQ$12*$AO$6),0),""))&lt;=($F107+$F108),(IF(AR$12&lt;=($AH$6*$D$6),ROUNDUP($AJ107+(AQ$12*$AO$6),0),"")),"")</f>
        <v>14</v>
      </c>
      <c r="AS107" s="179">
        <f t="shared" ref="AS107" ca="1" si="1141">IF((IF(AS$12&lt;=($AH$6*$D$6),ROUNDUP($AJ107+(AR$12*$AO$6),0),""))&lt;=($F107+$F108),(IF(AS$12&lt;=($AH$6*$D$6),ROUNDUP($AJ107+(AR$12*$AO$6),0),"")),"")</f>
        <v>16</v>
      </c>
      <c r="AT107" s="179">
        <f t="shared" ref="AT107" ca="1" si="1142">IF((IF(AT$12&lt;=($AH$6*$D$6),ROUNDUP($AJ107+(AS$12*$AO$6),0),""))&lt;=($F107+$F108),(IF(AT$12&lt;=($AH$6*$D$6),ROUNDUP($AJ107+(AS$12*$AO$6),0),"")),"")</f>
        <v>18</v>
      </c>
      <c r="AU107" s="179">
        <f t="shared" ref="AU107" ca="1" si="1143">IF((IF(AU$12&lt;=($AH$6*$D$6),ROUNDUP($AJ107+(AT$12*$AO$6),0),""))&lt;=($F107+$F108),(IF(AU$12&lt;=($AH$6*$D$6),ROUNDUP($AJ107+(AT$12*$AO$6),0),"")),"")</f>
        <v>20</v>
      </c>
      <c r="AV107" s="179" t="str">
        <f t="shared" ref="AV107" si="1144">IF((IF(AV$12&lt;=($AH$6*$D$6),ROUNDUP($AJ107+(AU$12*$AO$6),0),""))&lt;=($F107+$F108),(IF(AV$12&lt;=($AH$6*$D$6),ROUNDUP($AJ107+(AU$12*$AO$6),0),"")),"")</f>
        <v/>
      </c>
      <c r="AW107" s="179" t="str">
        <f t="shared" ref="AW107" si="1145">IF((IF(AW$12&lt;=($AH$6*$D$6),ROUNDUP($AJ107+(AV$12*$AO$6),0),""))&lt;=($F107+$F108),(IF(AW$12&lt;=($AH$6*$D$6),ROUNDUP($AJ107+(AV$12*$AO$6),0),"")),"")</f>
        <v/>
      </c>
      <c r="AX107" s="179" t="str">
        <f t="shared" ref="AX107" si="1146">IF((IF(AX$12&lt;=($AH$6*$D$6),ROUNDUP($AJ107+(AW$12*$AO$6),0),""))&lt;=($F107+$F108),(IF(AX$12&lt;=($AH$6*$D$6),ROUNDUP($AJ107+(AW$12*$AO$6),0),"")),"")</f>
        <v/>
      </c>
      <c r="AY107" s="179" t="str">
        <f t="shared" ref="AY107" si="1147">IF((IF(AY$12&lt;=($AH$6*$D$6),ROUNDUP($AJ107+(AX$12*$AO$6),0),""))&lt;=($F107+$F108),(IF(AY$12&lt;=($AH$6*$D$6),ROUNDUP($AJ107+(AX$12*$AO$6),0),"")),"")</f>
        <v/>
      </c>
      <c r="AZ107" s="181" t="str">
        <f t="shared" ref="AZ107" si="1148">IF((IF(AZ$12&lt;=($AH$6*$D$6),ROUNDUP($AJ107+(AY$12*$AO$6),0),""))&lt;=($F107+$F108),(IF(AZ$12&lt;=($AH$6*$D$6),ROUNDUP($AJ107+(AY$12*$AO$6),0),"")),"")</f>
        <v/>
      </c>
      <c r="BB107" s="220">
        <f t="shared" ref="BB107" ca="1" si="1149">IF(C107&gt;=$D$6,RAND()*$AO$7,RAND()*C107/$AH$7)</f>
        <v>2.8322083965627858</v>
      </c>
      <c r="BD107" s="183">
        <f t="shared" ca="1" si="859"/>
        <v>3</v>
      </c>
      <c r="BE107" s="229">
        <f t="shared" ref="BE107" ca="1" si="1150">IF($C107&gt;=$AH$7,(IF(BE$12&lt;=$AH$7,ROUNDUP($BB107+(BD$12*(($F107+$F108)/$AH$7)),0),"")),(IF(BE$12&lt;=$C107,BE$12,"")))</f>
        <v>7</v>
      </c>
      <c r="BF107" s="229">
        <f t="shared" ref="BF107" ca="1" si="1151">IF($C107&gt;=$AH$7,(IF(BF$12&lt;=$AH$7,ROUNDUP($BB107+(BE$12*(($F107+$F108)/$AH$7)),0),"")),(IF(BF$12&lt;=$C107,BF$12,"")))</f>
        <v>11</v>
      </c>
      <c r="BG107" s="229">
        <f t="shared" ref="BG107" ca="1" si="1152">IF($C107&gt;=$AH$7,(IF(BG$12&lt;=$AH$7,ROUNDUP($BB107+(BF$12*(($F107+$F108)/$AH$7)),0),"")),(IF(BG$12&lt;=$C107,BG$12,"")))</f>
        <v>15</v>
      </c>
      <c r="BH107" s="231">
        <f t="shared" ref="BH107" ca="1" si="1153">IF($C107&gt;=$AH$7,(IF(BH$12&lt;=$AH$7,ROUNDUP($BB107+(BG$12*(($F107+$F108)/$AH$7)),0),"")),(IF(BH$12&lt;=$C107,BH$12,"")))</f>
        <v>19</v>
      </c>
    </row>
    <row r="108" spans="1:60" s="66" customFormat="1" x14ac:dyDescent="0.25">
      <c r="A108" s="101" t="s">
        <v>49</v>
      </c>
      <c r="B108" s="84" t="s">
        <v>128</v>
      </c>
      <c r="C108" s="103">
        <f>C107</f>
        <v>123</v>
      </c>
      <c r="D108" s="103">
        <f>D107</f>
        <v>11</v>
      </c>
      <c r="E108" s="104">
        <f>E107</f>
        <v>112</v>
      </c>
      <c r="F108" s="125">
        <f t="shared" si="788"/>
        <v>12</v>
      </c>
      <c r="G108" s="67">
        <f t="shared" ref="G108" si="1154">IF(E108&gt;0,E108/F108,"")</f>
        <v>9.3333333333333339</v>
      </c>
      <c r="H108" s="117">
        <f t="shared" ca="1" si="865"/>
        <v>5.2130448828298004</v>
      </c>
      <c r="I108" s="83"/>
      <c r="J108" s="95">
        <f t="shared" ca="1" si="866"/>
        <v>6</v>
      </c>
      <c r="K108" s="96">
        <f t="shared" ref="K108:AH108" ca="1" si="1155">IF(K$12&lt;=$F108,ROUNDUP($H108+J$12*$G108,0),"")</f>
        <v>15</v>
      </c>
      <c r="L108" s="96">
        <f t="shared" ca="1" si="1155"/>
        <v>24</v>
      </c>
      <c r="M108" s="96">
        <f t="shared" ca="1" si="1155"/>
        <v>34</v>
      </c>
      <c r="N108" s="96">
        <f t="shared" ca="1" si="1155"/>
        <v>43</v>
      </c>
      <c r="O108" s="96">
        <f t="shared" ca="1" si="1155"/>
        <v>52</v>
      </c>
      <c r="P108" s="96">
        <f t="shared" ca="1" si="1155"/>
        <v>62</v>
      </c>
      <c r="Q108" s="96">
        <f t="shared" ca="1" si="1155"/>
        <v>71</v>
      </c>
      <c r="R108" s="96">
        <f t="shared" ca="1" si="1155"/>
        <v>80</v>
      </c>
      <c r="S108" s="96">
        <f t="shared" ca="1" si="1155"/>
        <v>90</v>
      </c>
      <c r="T108" s="96">
        <f t="shared" ca="1" si="1155"/>
        <v>99</v>
      </c>
      <c r="U108" s="96">
        <f t="shared" ca="1" si="1155"/>
        <v>108</v>
      </c>
      <c r="V108" s="96" t="str">
        <f t="shared" si="1155"/>
        <v/>
      </c>
      <c r="W108" s="96" t="str">
        <f t="shared" si="1155"/>
        <v/>
      </c>
      <c r="X108" s="96" t="str">
        <f t="shared" si="1155"/>
        <v/>
      </c>
      <c r="Y108" s="96" t="str">
        <f t="shared" si="1155"/>
        <v/>
      </c>
      <c r="Z108" s="96" t="str">
        <f t="shared" si="1155"/>
        <v/>
      </c>
      <c r="AA108" s="96" t="str">
        <f t="shared" si="1155"/>
        <v/>
      </c>
      <c r="AB108" s="96" t="str">
        <f t="shared" si="1155"/>
        <v/>
      </c>
      <c r="AC108" s="96" t="str">
        <f t="shared" si="1155"/>
        <v/>
      </c>
      <c r="AD108" s="96" t="str">
        <f t="shared" si="1155"/>
        <v/>
      </c>
      <c r="AE108" s="96" t="str">
        <f t="shared" si="1155"/>
        <v/>
      </c>
      <c r="AF108" s="96" t="str">
        <f t="shared" si="1155"/>
        <v/>
      </c>
      <c r="AG108" s="96" t="str">
        <f t="shared" si="1155"/>
        <v/>
      </c>
      <c r="AH108" s="97" t="str">
        <f t="shared" si="1155"/>
        <v/>
      </c>
      <c r="AJ108" s="220"/>
      <c r="AL108" s="183"/>
      <c r="AM108" s="179"/>
      <c r="AN108" s="179"/>
      <c r="AO108" s="179"/>
      <c r="AP108" s="179"/>
      <c r="AQ108" s="179"/>
      <c r="AR108" s="179"/>
      <c r="AS108" s="179"/>
      <c r="AT108" s="179"/>
      <c r="AU108" s="179"/>
      <c r="AV108" s="179"/>
      <c r="AW108" s="179"/>
      <c r="AX108" s="179"/>
      <c r="AY108" s="179"/>
      <c r="AZ108" s="181"/>
      <c r="BB108" s="220"/>
      <c r="BD108" s="183"/>
      <c r="BE108" s="229"/>
      <c r="BF108" s="229"/>
      <c r="BG108" s="229"/>
      <c r="BH108" s="231"/>
    </row>
    <row r="109" spans="1:60" s="66" customFormat="1" x14ac:dyDescent="0.25">
      <c r="A109" s="101" t="s">
        <v>50</v>
      </c>
      <c r="B109" s="84" t="s">
        <v>102</v>
      </c>
      <c r="C109" s="88">
        <v>103</v>
      </c>
      <c r="D109" s="88">
        <v>12</v>
      </c>
      <c r="E109" s="104">
        <f>C109-D109</f>
        <v>91</v>
      </c>
      <c r="F109" s="125">
        <f t="shared" ref="F109" si="1156">IF(D109&lt;=$K$6,D109,IF(E109&gt;=$D$6-$K$6,$K$6,IF($D$6&lt;=C109,$D$6-E109,C109-E109)))</f>
        <v>8</v>
      </c>
      <c r="G109" s="67">
        <f t="shared" ref="G109" si="1157">IF(D109&gt;0,D109/F109,"")</f>
        <v>1.5</v>
      </c>
      <c r="H109" s="117">
        <f t="shared" ca="1" si="865"/>
        <v>0.89525999506590992</v>
      </c>
      <c r="I109" s="83"/>
      <c r="J109" s="95">
        <f t="shared" ca="1" si="866"/>
        <v>1</v>
      </c>
      <c r="K109" s="96">
        <f t="shared" ref="K109:AH109" ca="1" si="1158">IF(K$12&lt;=$F109,ROUNDUP($H109+J$12*$G109,0),"")</f>
        <v>3</v>
      </c>
      <c r="L109" s="96">
        <f t="shared" ca="1" si="1158"/>
        <v>4</v>
      </c>
      <c r="M109" s="96">
        <f t="shared" ca="1" si="1158"/>
        <v>6</v>
      </c>
      <c r="N109" s="96">
        <f t="shared" ca="1" si="1158"/>
        <v>7</v>
      </c>
      <c r="O109" s="96">
        <f t="shared" ca="1" si="1158"/>
        <v>9</v>
      </c>
      <c r="P109" s="96">
        <f t="shared" ca="1" si="1158"/>
        <v>10</v>
      </c>
      <c r="Q109" s="96">
        <f t="shared" ca="1" si="1158"/>
        <v>12</v>
      </c>
      <c r="R109" s="96" t="str">
        <f t="shared" si="1158"/>
        <v/>
      </c>
      <c r="S109" s="96" t="str">
        <f t="shared" si="1158"/>
        <v/>
      </c>
      <c r="T109" s="96" t="str">
        <f t="shared" si="1158"/>
        <v/>
      </c>
      <c r="U109" s="96" t="str">
        <f t="shared" si="1158"/>
        <v/>
      </c>
      <c r="V109" s="96" t="str">
        <f t="shared" si="1158"/>
        <v/>
      </c>
      <c r="W109" s="96" t="str">
        <f t="shared" si="1158"/>
        <v/>
      </c>
      <c r="X109" s="96" t="str">
        <f t="shared" si="1158"/>
        <v/>
      </c>
      <c r="Y109" s="96" t="str">
        <f t="shared" si="1158"/>
        <v/>
      </c>
      <c r="Z109" s="96" t="str">
        <f t="shared" si="1158"/>
        <v/>
      </c>
      <c r="AA109" s="96" t="str">
        <f t="shared" si="1158"/>
        <v/>
      </c>
      <c r="AB109" s="96" t="str">
        <f t="shared" si="1158"/>
        <v/>
      </c>
      <c r="AC109" s="96" t="str">
        <f t="shared" si="1158"/>
        <v/>
      </c>
      <c r="AD109" s="96" t="str">
        <f t="shared" si="1158"/>
        <v/>
      </c>
      <c r="AE109" s="96" t="str">
        <f t="shared" si="1158"/>
        <v/>
      </c>
      <c r="AF109" s="96" t="str">
        <f t="shared" si="1158"/>
        <v/>
      </c>
      <c r="AG109" s="96" t="str">
        <f t="shared" si="1158"/>
        <v/>
      </c>
      <c r="AH109" s="97" t="str">
        <f t="shared" si="1158"/>
        <v/>
      </c>
      <c r="AJ109" s="220">
        <f t="shared" ca="1" si="794"/>
        <v>1.8051153113783744</v>
      </c>
      <c r="AL109" s="183">
        <f t="shared" ca="1" si="795"/>
        <v>2</v>
      </c>
      <c r="AM109" s="179">
        <f t="shared" ref="AM109" ca="1" si="1159">IF((IF(AM$12&lt;=($AH$6*$D$6),ROUNDUP($AJ109+(AL$12*$AO$6),0),""))&lt;=($F109+$F110),(IF(AM$12&lt;=($AH$6*$D$6),ROUNDUP($AJ109+(AL$12*$AO$6),0),"")),"")</f>
        <v>4</v>
      </c>
      <c r="AN109" s="179">
        <f t="shared" ref="AN109" ca="1" si="1160">IF((IF(AN$12&lt;=($AH$6*$D$6),ROUNDUP($AJ109+(AM$12*$AO$6),0),""))&lt;=($F109+$F110),(IF(AN$12&lt;=($AH$6*$D$6),ROUNDUP($AJ109+(AM$12*$AO$6),0),"")),"")</f>
        <v>6</v>
      </c>
      <c r="AO109" s="179">
        <f t="shared" ref="AO109" ca="1" si="1161">IF((IF(AO$12&lt;=($AH$6*$D$6),ROUNDUP($AJ109+(AN$12*$AO$6),0),""))&lt;=($F109+$F110),(IF(AO$12&lt;=($AH$6*$D$6),ROUNDUP($AJ109+(AN$12*$AO$6),0),"")),"")</f>
        <v>8</v>
      </c>
      <c r="AP109" s="179">
        <f t="shared" ref="AP109" ca="1" si="1162">IF((IF(AP$12&lt;=($AH$6*$D$6),ROUNDUP($AJ109+(AO$12*$AO$6),0),""))&lt;=($F109+$F110),(IF(AP$12&lt;=($AH$6*$D$6),ROUNDUP($AJ109+(AO$12*$AO$6),0),"")),"")</f>
        <v>10</v>
      </c>
      <c r="AQ109" s="179">
        <f t="shared" ref="AQ109" ca="1" si="1163">IF((IF(AQ$12&lt;=($AH$6*$D$6),ROUNDUP($AJ109+(AP$12*$AO$6),0),""))&lt;=($F109+$F110),(IF(AQ$12&lt;=($AH$6*$D$6),ROUNDUP($AJ109+(AP$12*$AO$6),0),"")),"")</f>
        <v>12</v>
      </c>
      <c r="AR109" s="179">
        <f t="shared" ref="AR109" ca="1" si="1164">IF((IF(AR$12&lt;=($AH$6*$D$6),ROUNDUP($AJ109+(AQ$12*$AO$6),0),""))&lt;=($F109+$F110),(IF(AR$12&lt;=($AH$6*$D$6),ROUNDUP($AJ109+(AQ$12*$AO$6),0),"")),"")</f>
        <v>14</v>
      </c>
      <c r="AS109" s="179">
        <f t="shared" ref="AS109" ca="1" si="1165">IF((IF(AS$12&lt;=($AH$6*$D$6),ROUNDUP($AJ109+(AR$12*$AO$6),0),""))&lt;=($F109+$F110),(IF(AS$12&lt;=($AH$6*$D$6),ROUNDUP($AJ109+(AR$12*$AO$6),0),"")),"")</f>
        <v>16</v>
      </c>
      <c r="AT109" s="179">
        <f t="shared" ref="AT109" ca="1" si="1166">IF((IF(AT$12&lt;=($AH$6*$D$6),ROUNDUP($AJ109+(AS$12*$AO$6),0),""))&lt;=($F109+$F110),(IF(AT$12&lt;=($AH$6*$D$6),ROUNDUP($AJ109+(AS$12*$AO$6),0),"")),"")</f>
        <v>18</v>
      </c>
      <c r="AU109" s="179">
        <f t="shared" ref="AU109" ca="1" si="1167">IF((IF(AU$12&lt;=($AH$6*$D$6),ROUNDUP($AJ109+(AT$12*$AO$6),0),""))&lt;=($F109+$F110),(IF(AU$12&lt;=($AH$6*$D$6),ROUNDUP($AJ109+(AT$12*$AO$6),0),"")),"")</f>
        <v>20</v>
      </c>
      <c r="AV109" s="179" t="str">
        <f t="shared" ref="AV109" si="1168">IF((IF(AV$12&lt;=($AH$6*$D$6),ROUNDUP($AJ109+(AU$12*$AO$6),0),""))&lt;=($F109+$F110),(IF(AV$12&lt;=($AH$6*$D$6),ROUNDUP($AJ109+(AU$12*$AO$6),0),"")),"")</f>
        <v/>
      </c>
      <c r="AW109" s="179" t="str">
        <f t="shared" ref="AW109" si="1169">IF((IF(AW$12&lt;=($AH$6*$D$6),ROUNDUP($AJ109+(AV$12*$AO$6),0),""))&lt;=($F109+$F110),(IF(AW$12&lt;=($AH$6*$D$6),ROUNDUP($AJ109+(AV$12*$AO$6),0),"")),"")</f>
        <v/>
      </c>
      <c r="AX109" s="179" t="str">
        <f t="shared" ref="AX109" si="1170">IF((IF(AX$12&lt;=($AH$6*$D$6),ROUNDUP($AJ109+(AW$12*$AO$6),0),""))&lt;=($F109+$F110),(IF(AX$12&lt;=($AH$6*$D$6),ROUNDUP($AJ109+(AW$12*$AO$6),0),"")),"")</f>
        <v/>
      </c>
      <c r="AY109" s="179" t="str">
        <f t="shared" ref="AY109" si="1171">IF((IF(AY$12&lt;=($AH$6*$D$6),ROUNDUP($AJ109+(AX$12*$AO$6),0),""))&lt;=($F109+$F110),(IF(AY$12&lt;=($AH$6*$D$6),ROUNDUP($AJ109+(AX$12*$AO$6),0),"")),"")</f>
        <v/>
      </c>
      <c r="AZ109" s="181" t="str">
        <f t="shared" ref="AZ109" si="1172">IF((IF(AZ$12&lt;=($AH$6*$D$6),ROUNDUP($AJ109+(AY$12*$AO$6),0),""))&lt;=($F109+$F110),(IF(AZ$12&lt;=($AH$6*$D$6),ROUNDUP($AJ109+(AY$12*$AO$6),0),"")),"")</f>
        <v/>
      </c>
      <c r="BB109" s="220">
        <f t="shared" ref="BB109" ca="1" si="1173">IF(C109&gt;=$D$6,RAND()*$AO$7,RAND()*C109/$AH$7)</f>
        <v>1.9350643660017779</v>
      </c>
      <c r="BD109" s="183">
        <f t="shared" ca="1" si="859"/>
        <v>2</v>
      </c>
      <c r="BE109" s="229">
        <f t="shared" ref="BE109" ca="1" si="1174">IF($C109&gt;=$AH$7,(IF(BE$12&lt;=$AH$7,ROUNDUP($BB109+(BD$12*(($F109+$F110)/$AH$7)),0),"")),(IF(BE$12&lt;=$C109,BE$12,"")))</f>
        <v>6</v>
      </c>
      <c r="BF109" s="229">
        <f t="shared" ref="BF109" ca="1" si="1175">IF($C109&gt;=$AH$7,(IF(BF$12&lt;=$AH$7,ROUNDUP($BB109+(BE$12*(($F109+$F110)/$AH$7)),0),"")),(IF(BF$12&lt;=$C109,BF$12,"")))</f>
        <v>10</v>
      </c>
      <c r="BG109" s="229">
        <f t="shared" ref="BG109" ca="1" si="1176">IF($C109&gt;=$AH$7,(IF(BG$12&lt;=$AH$7,ROUNDUP($BB109+(BF$12*(($F109+$F110)/$AH$7)),0),"")),(IF(BG$12&lt;=$C109,BG$12,"")))</f>
        <v>14</v>
      </c>
      <c r="BH109" s="231">
        <f t="shared" ref="BH109" ca="1" si="1177">IF($C109&gt;=$AH$7,(IF(BH$12&lt;=$AH$7,ROUNDUP($BB109+(BG$12*(($F109+$F110)/$AH$7)),0),"")),(IF(BH$12&lt;=$C109,BH$12,"")))</f>
        <v>18</v>
      </c>
    </row>
    <row r="110" spans="1:60" s="66" customFormat="1" x14ac:dyDescent="0.25">
      <c r="A110" s="101" t="s">
        <v>50</v>
      </c>
      <c r="B110" s="84" t="s">
        <v>128</v>
      </c>
      <c r="C110" s="103">
        <f>C109</f>
        <v>103</v>
      </c>
      <c r="D110" s="103">
        <f>D109</f>
        <v>12</v>
      </c>
      <c r="E110" s="104">
        <f>E109</f>
        <v>91</v>
      </c>
      <c r="F110" s="125">
        <f t="shared" si="788"/>
        <v>12</v>
      </c>
      <c r="G110" s="67">
        <f t="shared" ref="G110" si="1178">IF(E110&gt;0,E110/F110,"")</f>
        <v>7.583333333333333</v>
      </c>
      <c r="H110" s="117">
        <f t="shared" ca="1" si="865"/>
        <v>5.2283832906621681</v>
      </c>
      <c r="I110" s="83"/>
      <c r="J110" s="95">
        <f t="shared" ca="1" si="866"/>
        <v>6</v>
      </c>
      <c r="K110" s="96">
        <f t="shared" ref="K110:AH110" ca="1" si="1179">IF(K$12&lt;=$F110,ROUNDUP($H110+J$12*$G110,0),"")</f>
        <v>13</v>
      </c>
      <c r="L110" s="96">
        <f t="shared" ca="1" si="1179"/>
        <v>21</v>
      </c>
      <c r="M110" s="96">
        <f t="shared" ca="1" si="1179"/>
        <v>28</v>
      </c>
      <c r="N110" s="96">
        <f t="shared" ca="1" si="1179"/>
        <v>36</v>
      </c>
      <c r="O110" s="96">
        <f t="shared" ca="1" si="1179"/>
        <v>44</v>
      </c>
      <c r="P110" s="96">
        <f t="shared" ca="1" si="1179"/>
        <v>51</v>
      </c>
      <c r="Q110" s="96">
        <f t="shared" ca="1" si="1179"/>
        <v>59</v>
      </c>
      <c r="R110" s="96">
        <f t="shared" ca="1" si="1179"/>
        <v>66</v>
      </c>
      <c r="S110" s="96">
        <f t="shared" ca="1" si="1179"/>
        <v>74</v>
      </c>
      <c r="T110" s="96">
        <f t="shared" ca="1" si="1179"/>
        <v>82</v>
      </c>
      <c r="U110" s="96">
        <f t="shared" ca="1" si="1179"/>
        <v>89</v>
      </c>
      <c r="V110" s="96" t="str">
        <f t="shared" si="1179"/>
        <v/>
      </c>
      <c r="W110" s="96" t="str">
        <f t="shared" si="1179"/>
        <v/>
      </c>
      <c r="X110" s="96" t="str">
        <f t="shared" si="1179"/>
        <v/>
      </c>
      <c r="Y110" s="96" t="str">
        <f t="shared" si="1179"/>
        <v/>
      </c>
      <c r="Z110" s="96" t="str">
        <f t="shared" si="1179"/>
        <v/>
      </c>
      <c r="AA110" s="96" t="str">
        <f t="shared" si="1179"/>
        <v/>
      </c>
      <c r="AB110" s="96" t="str">
        <f t="shared" si="1179"/>
        <v/>
      </c>
      <c r="AC110" s="96" t="str">
        <f t="shared" si="1179"/>
        <v/>
      </c>
      <c r="AD110" s="96" t="str">
        <f t="shared" si="1179"/>
        <v/>
      </c>
      <c r="AE110" s="96" t="str">
        <f t="shared" si="1179"/>
        <v/>
      </c>
      <c r="AF110" s="96" t="str">
        <f t="shared" si="1179"/>
        <v/>
      </c>
      <c r="AG110" s="96" t="str">
        <f t="shared" si="1179"/>
        <v/>
      </c>
      <c r="AH110" s="97" t="str">
        <f t="shared" si="1179"/>
        <v/>
      </c>
      <c r="AJ110" s="220"/>
      <c r="AL110" s="183"/>
      <c r="AM110" s="179"/>
      <c r="AN110" s="179"/>
      <c r="AO110" s="179"/>
      <c r="AP110" s="179"/>
      <c r="AQ110" s="179"/>
      <c r="AR110" s="179"/>
      <c r="AS110" s="179"/>
      <c r="AT110" s="179"/>
      <c r="AU110" s="179"/>
      <c r="AV110" s="179"/>
      <c r="AW110" s="179"/>
      <c r="AX110" s="179"/>
      <c r="AY110" s="179"/>
      <c r="AZ110" s="181"/>
      <c r="BB110" s="220"/>
      <c r="BD110" s="183"/>
      <c r="BE110" s="229"/>
      <c r="BF110" s="229"/>
      <c r="BG110" s="229"/>
      <c r="BH110" s="231"/>
    </row>
    <row r="111" spans="1:60" s="66" customFormat="1" x14ac:dyDescent="0.25">
      <c r="A111" s="101" t="s">
        <v>51</v>
      </c>
      <c r="B111" s="84" t="s">
        <v>102</v>
      </c>
      <c r="C111" s="88">
        <v>95</v>
      </c>
      <c r="D111" s="88">
        <v>17</v>
      </c>
      <c r="E111" s="104">
        <f>C111-D111</f>
        <v>78</v>
      </c>
      <c r="F111" s="125">
        <f t="shared" ref="F111" si="1180">IF(D111&lt;=$K$6,D111,IF(E111&gt;=$D$6-$K$6,$K$6,IF($D$6&lt;=C111,$D$6-E111,C111-E111)))</f>
        <v>8</v>
      </c>
      <c r="G111" s="67">
        <f t="shared" ref="G111" si="1181">IF(D111&gt;0,D111/F111,"")</f>
        <v>2.125</v>
      </c>
      <c r="H111" s="117">
        <f t="shared" ca="1" si="865"/>
        <v>0.75924054749225478</v>
      </c>
      <c r="I111" s="83"/>
      <c r="J111" s="95">
        <f t="shared" ca="1" si="866"/>
        <v>1</v>
      </c>
      <c r="K111" s="96">
        <f t="shared" ref="K111:AH111" ca="1" si="1182">IF(K$12&lt;=$F111,ROUNDUP($H111+J$12*$G111,0),"")</f>
        <v>3</v>
      </c>
      <c r="L111" s="96">
        <f t="shared" ca="1" si="1182"/>
        <v>6</v>
      </c>
      <c r="M111" s="96">
        <f t="shared" ca="1" si="1182"/>
        <v>8</v>
      </c>
      <c r="N111" s="96">
        <f t="shared" ca="1" si="1182"/>
        <v>10</v>
      </c>
      <c r="O111" s="96">
        <f t="shared" ca="1" si="1182"/>
        <v>12</v>
      </c>
      <c r="P111" s="96">
        <f t="shared" ca="1" si="1182"/>
        <v>14</v>
      </c>
      <c r="Q111" s="96">
        <f t="shared" ca="1" si="1182"/>
        <v>16</v>
      </c>
      <c r="R111" s="96" t="str">
        <f t="shared" si="1182"/>
        <v/>
      </c>
      <c r="S111" s="96" t="str">
        <f t="shared" si="1182"/>
        <v/>
      </c>
      <c r="T111" s="96" t="str">
        <f t="shared" si="1182"/>
        <v/>
      </c>
      <c r="U111" s="96" t="str">
        <f t="shared" si="1182"/>
        <v/>
      </c>
      <c r="V111" s="96" t="str">
        <f t="shared" si="1182"/>
        <v/>
      </c>
      <c r="W111" s="96" t="str">
        <f t="shared" si="1182"/>
        <v/>
      </c>
      <c r="X111" s="96" t="str">
        <f t="shared" si="1182"/>
        <v/>
      </c>
      <c r="Y111" s="96" t="str">
        <f t="shared" si="1182"/>
        <v/>
      </c>
      <c r="Z111" s="96" t="str">
        <f t="shared" si="1182"/>
        <v/>
      </c>
      <c r="AA111" s="96" t="str">
        <f t="shared" si="1182"/>
        <v/>
      </c>
      <c r="AB111" s="96" t="str">
        <f t="shared" si="1182"/>
        <v/>
      </c>
      <c r="AC111" s="96" t="str">
        <f t="shared" si="1182"/>
        <v/>
      </c>
      <c r="AD111" s="96" t="str">
        <f t="shared" si="1182"/>
        <v/>
      </c>
      <c r="AE111" s="96" t="str">
        <f t="shared" si="1182"/>
        <v/>
      </c>
      <c r="AF111" s="96" t="str">
        <f t="shared" si="1182"/>
        <v/>
      </c>
      <c r="AG111" s="96" t="str">
        <f t="shared" si="1182"/>
        <v/>
      </c>
      <c r="AH111" s="97" t="str">
        <f t="shared" si="1182"/>
        <v/>
      </c>
      <c r="AJ111" s="220">
        <f t="shared" ca="1" si="794"/>
        <v>1.5274494927158817</v>
      </c>
      <c r="AL111" s="183">
        <f t="shared" ca="1" si="795"/>
        <v>2</v>
      </c>
      <c r="AM111" s="179">
        <f t="shared" ref="AM111" ca="1" si="1183">IF((IF(AM$12&lt;=($AH$6*$D$6),ROUNDUP($AJ111+(AL$12*$AO$6),0),""))&lt;=($F111+$F112),(IF(AM$12&lt;=($AH$6*$D$6),ROUNDUP($AJ111+(AL$12*$AO$6),0),"")),"")</f>
        <v>4</v>
      </c>
      <c r="AN111" s="179">
        <f t="shared" ref="AN111" ca="1" si="1184">IF((IF(AN$12&lt;=($AH$6*$D$6),ROUNDUP($AJ111+(AM$12*$AO$6),0),""))&lt;=($F111+$F112),(IF(AN$12&lt;=($AH$6*$D$6),ROUNDUP($AJ111+(AM$12*$AO$6),0),"")),"")</f>
        <v>6</v>
      </c>
      <c r="AO111" s="179">
        <f t="shared" ref="AO111" ca="1" si="1185">IF((IF(AO$12&lt;=($AH$6*$D$6),ROUNDUP($AJ111+(AN$12*$AO$6),0),""))&lt;=($F111+$F112),(IF(AO$12&lt;=($AH$6*$D$6),ROUNDUP($AJ111+(AN$12*$AO$6),0),"")),"")</f>
        <v>8</v>
      </c>
      <c r="AP111" s="179">
        <f t="shared" ref="AP111" ca="1" si="1186">IF((IF(AP$12&lt;=($AH$6*$D$6),ROUNDUP($AJ111+(AO$12*$AO$6),0),""))&lt;=($F111+$F112),(IF(AP$12&lt;=($AH$6*$D$6),ROUNDUP($AJ111+(AO$12*$AO$6),0),"")),"")</f>
        <v>10</v>
      </c>
      <c r="AQ111" s="179">
        <f t="shared" ref="AQ111" ca="1" si="1187">IF((IF(AQ$12&lt;=($AH$6*$D$6),ROUNDUP($AJ111+(AP$12*$AO$6),0),""))&lt;=($F111+$F112),(IF(AQ$12&lt;=($AH$6*$D$6),ROUNDUP($AJ111+(AP$12*$AO$6),0),"")),"")</f>
        <v>12</v>
      </c>
      <c r="AR111" s="179">
        <f t="shared" ref="AR111" ca="1" si="1188">IF((IF(AR$12&lt;=($AH$6*$D$6),ROUNDUP($AJ111+(AQ$12*$AO$6),0),""))&lt;=($F111+$F112),(IF(AR$12&lt;=($AH$6*$D$6),ROUNDUP($AJ111+(AQ$12*$AO$6),0),"")),"")</f>
        <v>14</v>
      </c>
      <c r="AS111" s="179">
        <f t="shared" ref="AS111" ca="1" si="1189">IF((IF(AS$12&lt;=($AH$6*$D$6),ROUNDUP($AJ111+(AR$12*$AO$6),0),""))&lt;=($F111+$F112),(IF(AS$12&lt;=($AH$6*$D$6),ROUNDUP($AJ111+(AR$12*$AO$6),0),"")),"")</f>
        <v>16</v>
      </c>
      <c r="AT111" s="179">
        <f t="shared" ref="AT111" ca="1" si="1190">IF((IF(AT$12&lt;=($AH$6*$D$6),ROUNDUP($AJ111+(AS$12*$AO$6),0),""))&lt;=($F111+$F112),(IF(AT$12&lt;=($AH$6*$D$6),ROUNDUP($AJ111+(AS$12*$AO$6),0),"")),"")</f>
        <v>18</v>
      </c>
      <c r="AU111" s="179">
        <f t="shared" ref="AU111" ca="1" si="1191">IF((IF(AU$12&lt;=($AH$6*$D$6),ROUNDUP($AJ111+(AT$12*$AO$6),0),""))&lt;=($F111+$F112),(IF(AU$12&lt;=($AH$6*$D$6),ROUNDUP($AJ111+(AT$12*$AO$6),0),"")),"")</f>
        <v>20</v>
      </c>
      <c r="AV111" s="179" t="str">
        <f t="shared" ref="AV111" si="1192">IF((IF(AV$12&lt;=($AH$6*$D$6),ROUNDUP($AJ111+(AU$12*$AO$6),0),""))&lt;=($F111+$F112),(IF(AV$12&lt;=($AH$6*$D$6),ROUNDUP($AJ111+(AU$12*$AO$6),0),"")),"")</f>
        <v/>
      </c>
      <c r="AW111" s="179" t="str">
        <f t="shared" ref="AW111" si="1193">IF((IF(AW$12&lt;=($AH$6*$D$6),ROUNDUP($AJ111+(AV$12*$AO$6),0),""))&lt;=($F111+$F112),(IF(AW$12&lt;=($AH$6*$D$6),ROUNDUP($AJ111+(AV$12*$AO$6),0),"")),"")</f>
        <v/>
      </c>
      <c r="AX111" s="179" t="str">
        <f t="shared" ref="AX111" si="1194">IF((IF(AX$12&lt;=($AH$6*$D$6),ROUNDUP($AJ111+(AW$12*$AO$6),0),""))&lt;=($F111+$F112),(IF(AX$12&lt;=($AH$6*$D$6),ROUNDUP($AJ111+(AW$12*$AO$6),0),"")),"")</f>
        <v/>
      </c>
      <c r="AY111" s="179" t="str">
        <f t="shared" ref="AY111" si="1195">IF((IF(AY$12&lt;=($AH$6*$D$6),ROUNDUP($AJ111+(AX$12*$AO$6),0),""))&lt;=($F111+$F112),(IF(AY$12&lt;=($AH$6*$D$6),ROUNDUP($AJ111+(AX$12*$AO$6),0),"")),"")</f>
        <v/>
      </c>
      <c r="AZ111" s="181" t="str">
        <f t="shared" ref="AZ111" si="1196">IF((IF(AZ$12&lt;=($AH$6*$D$6),ROUNDUP($AJ111+(AY$12*$AO$6),0),""))&lt;=($F111+$F112),(IF(AZ$12&lt;=($AH$6*$D$6),ROUNDUP($AJ111+(AY$12*$AO$6),0),"")),"")</f>
        <v/>
      </c>
      <c r="BB111" s="220">
        <f t="shared" ref="BB111" ca="1" si="1197">IF(C111&gt;=$D$6,RAND()*$AO$7,RAND()*C111/$AH$7)</f>
        <v>1.6331099014909962</v>
      </c>
      <c r="BD111" s="183">
        <f t="shared" ca="1" si="859"/>
        <v>2</v>
      </c>
      <c r="BE111" s="229">
        <f t="shared" ref="BE111" ca="1" si="1198">IF($C111&gt;=$AH$7,(IF(BE$12&lt;=$AH$7,ROUNDUP($BB111+(BD$12*(($F111+$F112)/$AH$7)),0),"")),(IF(BE$12&lt;=$C111,BE$12,"")))</f>
        <v>6</v>
      </c>
      <c r="BF111" s="229">
        <f t="shared" ref="BF111" ca="1" si="1199">IF($C111&gt;=$AH$7,(IF(BF$12&lt;=$AH$7,ROUNDUP($BB111+(BE$12*(($F111+$F112)/$AH$7)),0),"")),(IF(BF$12&lt;=$C111,BF$12,"")))</f>
        <v>10</v>
      </c>
      <c r="BG111" s="229">
        <f t="shared" ref="BG111" ca="1" si="1200">IF($C111&gt;=$AH$7,(IF(BG$12&lt;=$AH$7,ROUNDUP($BB111+(BF$12*(($F111+$F112)/$AH$7)),0),"")),(IF(BG$12&lt;=$C111,BG$12,"")))</f>
        <v>14</v>
      </c>
      <c r="BH111" s="231">
        <f t="shared" ref="BH111" ca="1" si="1201">IF($C111&gt;=$AH$7,(IF(BH$12&lt;=$AH$7,ROUNDUP($BB111+(BG$12*(($F111+$F112)/$AH$7)),0),"")),(IF(BH$12&lt;=$C111,BH$12,"")))</f>
        <v>18</v>
      </c>
    </row>
    <row r="112" spans="1:60" s="66" customFormat="1" ht="13.8" thickBot="1" x14ac:dyDescent="0.3">
      <c r="A112" s="105" t="s">
        <v>51</v>
      </c>
      <c r="B112" s="106" t="s">
        <v>128</v>
      </c>
      <c r="C112" s="107">
        <f>C111</f>
        <v>95</v>
      </c>
      <c r="D112" s="107">
        <f>D111</f>
        <v>17</v>
      </c>
      <c r="E112" s="108">
        <f>E111</f>
        <v>78</v>
      </c>
      <c r="F112" s="126">
        <f t="shared" si="788"/>
        <v>12</v>
      </c>
      <c r="G112" s="91">
        <f t="shared" ref="G112" si="1202">IF(E112&gt;0,E112/F112,"")</f>
        <v>6.5</v>
      </c>
      <c r="H112" s="119">
        <f t="shared" ca="1" si="865"/>
        <v>2.6261730355058908</v>
      </c>
      <c r="I112" s="83"/>
      <c r="J112" s="98">
        <f t="shared" ca="1" si="866"/>
        <v>3</v>
      </c>
      <c r="K112" s="99">
        <f t="shared" ref="K112:AH112" ca="1" si="1203">IF(K$12&lt;=$F112,ROUNDUP($H112+J$12*$G112,0),"")</f>
        <v>10</v>
      </c>
      <c r="L112" s="99">
        <f t="shared" ca="1" si="1203"/>
        <v>16</v>
      </c>
      <c r="M112" s="99">
        <f t="shared" ca="1" si="1203"/>
        <v>23</v>
      </c>
      <c r="N112" s="99">
        <f t="shared" ca="1" si="1203"/>
        <v>29</v>
      </c>
      <c r="O112" s="99">
        <f t="shared" ca="1" si="1203"/>
        <v>36</v>
      </c>
      <c r="P112" s="99">
        <f t="shared" ca="1" si="1203"/>
        <v>42</v>
      </c>
      <c r="Q112" s="99">
        <f t="shared" ca="1" si="1203"/>
        <v>49</v>
      </c>
      <c r="R112" s="99">
        <f t="shared" ca="1" si="1203"/>
        <v>55</v>
      </c>
      <c r="S112" s="99">
        <f t="shared" ca="1" si="1203"/>
        <v>62</v>
      </c>
      <c r="T112" s="99">
        <f t="shared" ca="1" si="1203"/>
        <v>68</v>
      </c>
      <c r="U112" s="99">
        <f t="shared" ca="1" si="1203"/>
        <v>75</v>
      </c>
      <c r="V112" s="99" t="str">
        <f t="shared" si="1203"/>
        <v/>
      </c>
      <c r="W112" s="99" t="str">
        <f t="shared" si="1203"/>
        <v/>
      </c>
      <c r="X112" s="99" t="str">
        <f t="shared" si="1203"/>
        <v/>
      </c>
      <c r="Y112" s="99" t="str">
        <f t="shared" si="1203"/>
        <v/>
      </c>
      <c r="Z112" s="99" t="str">
        <f t="shared" si="1203"/>
        <v/>
      </c>
      <c r="AA112" s="99" t="str">
        <f t="shared" si="1203"/>
        <v/>
      </c>
      <c r="AB112" s="99" t="str">
        <f t="shared" si="1203"/>
        <v/>
      </c>
      <c r="AC112" s="99" t="str">
        <f t="shared" si="1203"/>
        <v/>
      </c>
      <c r="AD112" s="99" t="str">
        <f t="shared" si="1203"/>
        <v/>
      </c>
      <c r="AE112" s="99" t="str">
        <f t="shared" si="1203"/>
        <v/>
      </c>
      <c r="AF112" s="99" t="str">
        <f t="shared" si="1203"/>
        <v/>
      </c>
      <c r="AG112" s="99" t="str">
        <f t="shared" si="1203"/>
        <v/>
      </c>
      <c r="AH112" s="100" t="str">
        <f t="shared" si="1203"/>
        <v/>
      </c>
      <c r="AJ112" s="235"/>
      <c r="AL112" s="184"/>
      <c r="AM112" s="180"/>
      <c r="AN112" s="180"/>
      <c r="AO112" s="180"/>
      <c r="AP112" s="180"/>
      <c r="AQ112" s="180"/>
      <c r="AR112" s="180"/>
      <c r="AS112" s="180"/>
      <c r="AT112" s="180"/>
      <c r="AU112" s="180"/>
      <c r="AV112" s="180"/>
      <c r="AW112" s="180"/>
      <c r="AX112" s="180"/>
      <c r="AY112" s="180"/>
      <c r="AZ112" s="182"/>
      <c r="BB112" s="235"/>
      <c r="BD112" s="184"/>
      <c r="BE112" s="236"/>
      <c r="BF112" s="236"/>
      <c r="BG112" s="236"/>
      <c r="BH112" s="237"/>
    </row>
    <row r="113" spans="1:54" s="17" customFormat="1" x14ac:dyDescent="0.25">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25">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25">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25">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25">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25">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25">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25">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25">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25">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25">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25">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25">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25">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25">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25">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25">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25">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25">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25">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25">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25">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25">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25">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25">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25">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25">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25">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25">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25">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25">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25">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25">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25">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25">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25">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25">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25">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25">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25">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25">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25">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25">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25">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25">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25">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25">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25">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25">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25">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25">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25">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25">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25">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25">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25">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25">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25">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25">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25">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25">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25">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25">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25">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25">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25">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25">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25">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25">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25">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25">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25">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25">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25">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25">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25">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25">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25">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25">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25">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25">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25">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25">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25">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25">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25">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25">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25">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25">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25">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25">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25">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25">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25">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25">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25">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25">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25">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5">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5">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5">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5">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5">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5">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5">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5">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5">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5">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5">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5">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5">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5">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5">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5">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5">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5">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5">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5">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5">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5">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5">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5">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5">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5">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5">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5">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5">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5">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5">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5">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5">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5">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5">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5">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5">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5">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5">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5">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5">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5">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5">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5">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5">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5">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5">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5">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5">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5">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5">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5">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5">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5">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5">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5">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5">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5">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5">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5">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5">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5">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5">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5">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5">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5">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5">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5">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5">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5">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5">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5">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5">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5">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5">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5">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5">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5">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5">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5">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5">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5">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5">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5">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5">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5">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5">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5">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5">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5">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5">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5">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5">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5">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5">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5">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5">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5">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5">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5">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5">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5">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5">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5">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5">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5">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5">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5">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5">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5">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5">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5">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5">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5">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5">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5">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5">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5">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5">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5">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5">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5">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5">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5">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5">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5">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5">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5">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5">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5">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5">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5">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5">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5">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5">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5">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5">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5">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5">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5">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5">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5">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5">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5">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5">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5">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5">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5">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5">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5">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5">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5">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5">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5">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5">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5">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5">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5">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5">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5">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5">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5">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5">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5">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5">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5">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5">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5">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5">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5">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5">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5">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5">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5">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5">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5">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5">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5">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5">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5">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5">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5">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5">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5">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5">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5">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5">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5">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5">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5">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5">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5">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5">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5">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5">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5">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5">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5">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5">
      <c r="H409" s="9"/>
      <c r="L409" s="10"/>
    </row>
    <row r="410" spans="1:54" s="7" customFormat="1" x14ac:dyDescent="0.25">
      <c r="H410" s="9"/>
      <c r="L410" s="10"/>
    </row>
    <row r="411" spans="1:54" s="7" customFormat="1" x14ac:dyDescent="0.25">
      <c r="H411" s="9"/>
      <c r="L411" s="10"/>
    </row>
  </sheetData>
  <mergeCells count="1136">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s>
  <conditionalFormatting sqref="K13:AH14">
    <cfRule type="expression" dxfId="49" priority="104">
      <formula>"I12=ROUNDUP(RAND()*$X$7,0)"</formula>
    </cfRule>
  </conditionalFormatting>
  <conditionalFormatting sqref="K15:AH16">
    <cfRule type="expression" dxfId="48" priority="49">
      <formula>"I12=ROUNDUP(RAND()*$X$7,0)"</formula>
    </cfRule>
  </conditionalFormatting>
  <conditionalFormatting sqref="K17:AH18">
    <cfRule type="expression" dxfId="47" priority="48">
      <formula>"I12=ROUNDUP(RAND()*$X$7,0)"</formula>
    </cfRule>
  </conditionalFormatting>
  <conditionalFormatting sqref="J19:AH19 K20:AH20 J13:J18 J20:J112">
    <cfRule type="expression" dxfId="46" priority="47">
      <formula>"I12=ROUNDUP(RAND()*$X$7,0)"</formula>
    </cfRule>
  </conditionalFormatting>
  <conditionalFormatting sqref="K21:AH22">
    <cfRule type="expression" dxfId="45" priority="46">
      <formula>"I12=ROUNDUP(RAND()*$X$7,0)"</formula>
    </cfRule>
  </conditionalFormatting>
  <conditionalFormatting sqref="K23:AH24">
    <cfRule type="expression" dxfId="44" priority="45">
      <formula>"I12=ROUNDUP(RAND()*$X$7,0)"</formula>
    </cfRule>
  </conditionalFormatting>
  <conditionalFormatting sqref="K25:AH26">
    <cfRule type="expression" dxfId="43" priority="44">
      <formula>"I12=ROUNDUP(RAND()*$X$7,0)"</formula>
    </cfRule>
  </conditionalFormatting>
  <conditionalFormatting sqref="K27:AH28">
    <cfRule type="expression" dxfId="42" priority="43">
      <formula>"I12=ROUNDUP(RAND()*$X$7,0)"</formula>
    </cfRule>
  </conditionalFormatting>
  <conditionalFormatting sqref="K29:AH30">
    <cfRule type="expression" dxfId="41" priority="42">
      <formula>"I12=ROUNDUP(RAND()*$X$7,0)"</formula>
    </cfRule>
  </conditionalFormatting>
  <conditionalFormatting sqref="K31:AH32">
    <cfRule type="expression" dxfId="40" priority="41">
      <formula>"I12=ROUNDUP(RAND()*$X$7,0)"</formula>
    </cfRule>
  </conditionalFormatting>
  <conditionalFormatting sqref="K33:AH34">
    <cfRule type="expression" dxfId="39" priority="40">
      <formula>"I12=ROUNDUP(RAND()*$X$7,0)"</formula>
    </cfRule>
  </conditionalFormatting>
  <conditionalFormatting sqref="K35:AH36">
    <cfRule type="expression" dxfId="38" priority="39">
      <formula>"I12=ROUNDUP(RAND()*$X$7,0)"</formula>
    </cfRule>
  </conditionalFormatting>
  <conditionalFormatting sqref="K37:AH38">
    <cfRule type="expression" dxfId="37" priority="38">
      <formula>"I12=ROUNDUP(RAND()*$X$7,0)"</formula>
    </cfRule>
  </conditionalFormatting>
  <conditionalFormatting sqref="K39:AH40">
    <cfRule type="expression" dxfId="36" priority="37">
      <formula>"I12=ROUNDUP(RAND()*$X$7,0)"</formula>
    </cfRule>
  </conditionalFormatting>
  <conditionalFormatting sqref="K41:AH42">
    <cfRule type="expression" dxfId="35" priority="36">
      <formula>"I12=ROUNDUP(RAND()*$X$7,0)"</formula>
    </cfRule>
  </conditionalFormatting>
  <conditionalFormatting sqref="K43:AH44">
    <cfRule type="expression" dxfId="34" priority="35">
      <formula>"I12=ROUNDUP(RAND()*$X$7,0)"</formula>
    </cfRule>
  </conditionalFormatting>
  <conditionalFormatting sqref="K45:AH46">
    <cfRule type="expression" dxfId="33" priority="34">
      <formula>"I12=ROUNDUP(RAND()*$X$7,0)"</formula>
    </cfRule>
  </conditionalFormatting>
  <conditionalFormatting sqref="K47:AH48">
    <cfRule type="expression" dxfId="32" priority="33">
      <formula>"I12=ROUNDUP(RAND()*$X$7,0)"</formula>
    </cfRule>
  </conditionalFormatting>
  <conditionalFormatting sqref="K49:AH50">
    <cfRule type="expression" dxfId="31" priority="32">
      <formula>"I12=ROUNDUP(RAND()*$X$7,0)"</formula>
    </cfRule>
  </conditionalFormatting>
  <conditionalFormatting sqref="K51:AH52">
    <cfRule type="expression" dxfId="30" priority="31">
      <formula>"I12=ROUNDUP(RAND()*$X$7,0)"</formula>
    </cfRule>
  </conditionalFormatting>
  <conditionalFormatting sqref="K53:AH54">
    <cfRule type="expression" dxfId="29" priority="30">
      <formula>"I12=ROUNDUP(RAND()*$X$7,0)"</formula>
    </cfRule>
  </conditionalFormatting>
  <conditionalFormatting sqref="K55:AH56">
    <cfRule type="expression" dxfId="28" priority="29">
      <formula>"I12=ROUNDUP(RAND()*$X$7,0)"</formula>
    </cfRule>
  </conditionalFormatting>
  <conditionalFormatting sqref="K57:AH58">
    <cfRule type="expression" dxfId="27" priority="28">
      <formula>"I12=ROUNDUP(RAND()*$X$7,0)"</formula>
    </cfRule>
  </conditionalFormatting>
  <conditionalFormatting sqref="K59:AH60">
    <cfRule type="expression" dxfId="26" priority="27">
      <formula>"I12=ROUNDUP(RAND()*$X$7,0)"</formula>
    </cfRule>
  </conditionalFormatting>
  <conditionalFormatting sqref="K61:AH62">
    <cfRule type="expression" dxfId="25" priority="26">
      <formula>"I12=ROUNDUP(RAND()*$X$7,0)"</formula>
    </cfRule>
  </conditionalFormatting>
  <conditionalFormatting sqref="K63:AH64">
    <cfRule type="expression" dxfId="24" priority="25">
      <formula>"I12=ROUNDUP(RAND()*$X$7,0)"</formula>
    </cfRule>
  </conditionalFormatting>
  <conditionalFormatting sqref="K65:AH66">
    <cfRule type="expression" dxfId="23" priority="24">
      <formula>"I12=ROUNDUP(RAND()*$X$7,0)"</formula>
    </cfRule>
  </conditionalFormatting>
  <conditionalFormatting sqref="K67:AH68">
    <cfRule type="expression" dxfId="22" priority="23">
      <formula>"I12=ROUNDUP(RAND()*$X$7,0)"</formula>
    </cfRule>
  </conditionalFormatting>
  <conditionalFormatting sqref="K69:AH70">
    <cfRule type="expression" dxfId="21" priority="22">
      <formula>"I12=ROUNDUP(RAND()*$X$7,0)"</formula>
    </cfRule>
  </conditionalFormatting>
  <conditionalFormatting sqref="K71:AH72">
    <cfRule type="expression" dxfId="20" priority="21">
      <formula>"I12=ROUNDUP(RAND()*$X$7,0)"</formula>
    </cfRule>
  </conditionalFormatting>
  <conditionalFormatting sqref="K73:AH74">
    <cfRule type="expression" dxfId="19" priority="20">
      <formula>"I12=ROUNDUP(RAND()*$X$7,0)"</formula>
    </cfRule>
  </conditionalFormatting>
  <conditionalFormatting sqref="K75:AH76">
    <cfRule type="expression" dxfId="18" priority="19">
      <formula>"I12=ROUNDUP(RAND()*$X$7,0)"</formula>
    </cfRule>
  </conditionalFormatting>
  <conditionalFormatting sqref="K77:AH78">
    <cfRule type="expression" dxfId="17" priority="18">
      <formula>"I12=ROUNDUP(RAND()*$X$7,0)"</formula>
    </cfRule>
  </conditionalFormatting>
  <conditionalFormatting sqref="K79:AH80">
    <cfRule type="expression" dxfId="16" priority="17">
      <formula>"I12=ROUNDUP(RAND()*$X$7,0)"</formula>
    </cfRule>
  </conditionalFormatting>
  <conditionalFormatting sqref="K81:AH82">
    <cfRule type="expression" dxfId="15" priority="16">
      <formula>"I12=ROUNDUP(RAND()*$X$7,0)"</formula>
    </cfRule>
  </conditionalFormatting>
  <conditionalFormatting sqref="K83:AH84">
    <cfRule type="expression" dxfId="14" priority="15">
      <formula>"I12=ROUNDUP(RAND()*$X$7,0)"</formula>
    </cfRule>
  </conditionalFormatting>
  <conditionalFormatting sqref="K85:AH86">
    <cfRule type="expression" dxfId="13" priority="14">
      <formula>"I12=ROUNDUP(RAND()*$X$7,0)"</formula>
    </cfRule>
  </conditionalFormatting>
  <conditionalFormatting sqref="K87:AH88">
    <cfRule type="expression" dxfId="12" priority="13">
      <formula>"I12=ROUNDUP(RAND()*$X$7,0)"</formula>
    </cfRule>
  </conditionalFormatting>
  <conditionalFormatting sqref="K89:AH90">
    <cfRule type="expression" dxfId="11" priority="12">
      <formula>"I12=ROUNDUP(RAND()*$X$7,0)"</formula>
    </cfRule>
  </conditionalFormatting>
  <conditionalFormatting sqref="K91:AH92">
    <cfRule type="expression" dxfId="10" priority="11">
      <formula>"I12=ROUNDUP(RAND()*$X$7,0)"</formula>
    </cfRule>
  </conditionalFormatting>
  <conditionalFormatting sqref="K93:AH94">
    <cfRule type="expression" dxfId="9" priority="10">
      <formula>"I12=ROUNDUP(RAND()*$X$7,0)"</formula>
    </cfRule>
  </conditionalFormatting>
  <conditionalFormatting sqref="K95:AH96">
    <cfRule type="expression" dxfId="8" priority="9">
      <formula>"I12=ROUNDUP(RAND()*$X$7,0)"</formula>
    </cfRule>
  </conditionalFormatting>
  <conditionalFormatting sqref="K97:AH98">
    <cfRule type="expression" dxfId="7" priority="8">
      <formula>"I12=ROUNDUP(RAND()*$X$7,0)"</formula>
    </cfRule>
  </conditionalFormatting>
  <conditionalFormatting sqref="K99:AH100">
    <cfRule type="expression" dxfId="6" priority="7">
      <formula>"I12=ROUNDUP(RAND()*$X$7,0)"</formula>
    </cfRule>
  </conditionalFormatting>
  <conditionalFormatting sqref="K101:AH102">
    <cfRule type="expression" dxfId="5" priority="6">
      <formula>"I12=ROUNDUP(RAND()*$X$7,0)"</formula>
    </cfRule>
  </conditionalFormatting>
  <conditionalFormatting sqref="K103:AH104">
    <cfRule type="expression" dxfId="4" priority="5">
      <formula>"I12=ROUNDUP(RAND()*$X$7,0)"</formula>
    </cfRule>
  </conditionalFormatting>
  <conditionalFormatting sqref="K105:AH106">
    <cfRule type="expression" dxfId="3" priority="4">
      <formula>"I12=ROUNDUP(RAND()*$X$7,0)"</formula>
    </cfRule>
  </conditionalFormatting>
  <conditionalFormatting sqref="K107:AH108">
    <cfRule type="expression" dxfId="2" priority="3">
      <formula>"I12=ROUNDUP(RAND()*$X$7,0)"</formula>
    </cfRule>
  </conditionalFormatting>
  <conditionalFormatting sqref="K109:AH110">
    <cfRule type="expression" dxfId="1" priority="2">
      <formula>"I12=ROUNDUP(RAND()*$X$7,0)"</formula>
    </cfRule>
  </conditionalFormatting>
  <conditionalFormatting sqref="K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sample take</vt:lpstr>
      <vt:lpstr>Fixed sample take U5</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Pedersen</cp:lastModifiedBy>
  <dcterms:created xsi:type="dcterms:W3CDTF">2013-01-25T12:53:52Z</dcterms:created>
  <dcterms:modified xsi:type="dcterms:W3CDTF">2017-12-08T07:24:09Z</dcterms:modified>
</cp:coreProperties>
</file>