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2250" windowWidth="12180" windowHeight="5715" tabRatio="755" firstSheet="1" activeTab="3"/>
  </bookViews>
  <sheets>
    <sheet name="Calculating Fieldwork Duration" sheetId="1" r:id="rId1"/>
    <sheet name="Calculating Fieldstaff Required" sheetId="2" r:id="rId2"/>
    <sheet name="Calculating DP Requirement" sheetId="3" r:id="rId3"/>
    <sheet name="Calculating Supply Requirement" sheetId="4" r:id="rId4"/>
    <sheet name="Sheet1" sheetId="5" r:id="rId5"/>
  </sheets>
  <calcPr calcId="145621"/>
  <customWorkbookViews>
    <customWorkbookView name="Sarah Ahmad - Personal View" guid="{14125634-69E8-4A12-A4B8-631173C358A6}" mergeInterval="0" personalView="1" maximized="1" windowWidth="1276" windowHeight="494" tabRatio="755" activeSheetId="4"/>
    <customWorkbookView name="Khalid Abu-Khalid - Personal View" guid="{77AAB580-0293-4A7C-9248-76302667C9BB}" mergeInterval="0" personalView="1" maximized="1" windowWidth="1276" windowHeight="798" tabRatio="755" activeSheetId="4"/>
  </customWorkbookViews>
</workbook>
</file>

<file path=xl/calcChain.xml><?xml version="1.0" encoding="utf-8"?>
<calcChain xmlns="http://schemas.openxmlformats.org/spreadsheetml/2006/main">
  <c r="C14" i="4" l="1"/>
  <c r="C10" i="4"/>
  <c r="C8" i="4"/>
  <c r="C8" i="3" l="1"/>
  <c r="C10" i="3" l="1"/>
  <c r="C12" i="3" s="1"/>
  <c r="C14" i="2" l="1"/>
  <c r="F8" i="3" l="1"/>
  <c r="F33" i="2"/>
  <c r="F32" i="2"/>
  <c r="F8" i="1"/>
  <c r="F31" i="2" l="1"/>
  <c r="C10" i="2" l="1"/>
  <c r="C16" i="2"/>
  <c r="C8" i="2" l="1"/>
  <c r="F8" i="2" s="1"/>
  <c r="F10" i="1" l="1"/>
  <c r="F12" i="1" s="1"/>
  <c r="F14" i="1" s="1"/>
  <c r="F16" i="1" l="1"/>
  <c r="C12" i="2" s="1"/>
  <c r="F18" i="1"/>
  <c r="C14" i="3" s="1"/>
  <c r="F11" i="3" s="1"/>
  <c r="F9" i="2" l="1"/>
  <c r="F10" i="2" s="1"/>
  <c r="F13" i="3"/>
  <c r="F15" i="3" s="1"/>
  <c r="C21" i="4" s="1"/>
  <c r="F16" i="2" l="1"/>
  <c r="F27" i="2" s="1"/>
  <c r="F12" i="2"/>
  <c r="F18" i="2"/>
  <c r="F29" i="2" s="1"/>
  <c r="F15" i="2"/>
  <c r="F26" i="2" s="1"/>
  <c r="F17" i="2"/>
  <c r="F28" i="2" s="1"/>
  <c r="C32" i="2"/>
  <c r="F35" i="2" s="1"/>
  <c r="F19" i="2" l="1"/>
  <c r="F30" i="2" s="1"/>
  <c r="F34" i="2"/>
  <c r="F36" i="2" l="1"/>
  <c r="C12" i="4" s="1"/>
  <c r="F20" i="2"/>
</calcChain>
</file>

<file path=xl/comments1.xml><?xml version="1.0" encoding="utf-8"?>
<comments xmlns="http://schemas.openxmlformats.org/spreadsheetml/2006/main">
  <authors>
    <author>Turgay Unalan</author>
  </authors>
  <commentList>
    <comment ref="E12" authorId="0" guid="{6E21CD38-1D80-4076-B77B-7155F6249E33}">
      <text>
        <r>
          <rPr>
            <b/>
            <sz val="9"/>
            <color indexed="81"/>
            <rFont val="Tahoma"/>
            <family val="2"/>
          </rPr>
          <t>MICS:</t>
        </r>
        <r>
          <rPr>
            <sz val="9"/>
            <color indexed="81"/>
            <rFont val="Tahoma"/>
            <family val="2"/>
          </rPr>
          <t xml:space="preserve">
Calculated to check the consistency with the input from 'Calculating Fieldwork Duration' worksheet</t>
        </r>
      </text>
    </comment>
  </commentList>
</comments>
</file>

<file path=xl/comments2.xml><?xml version="1.0" encoding="utf-8"?>
<comments xmlns="http://schemas.openxmlformats.org/spreadsheetml/2006/main">
  <authors>
    <author>Bo Robert Beshanski-Pedersen</author>
  </authors>
  <commentList>
    <comment ref="B14" authorId="0" guid="{4FE0414B-0410-4E8B-97B1-E9FB6B446D82}">
      <text>
        <r>
          <rPr>
            <b/>
            <sz val="9"/>
            <color indexed="81"/>
            <rFont val="Tahoma"/>
            <family val="2"/>
          </rPr>
          <t>MICS:</t>
        </r>
        <r>
          <rPr>
            <sz val="9"/>
            <color indexed="81"/>
            <rFont val="Tahoma"/>
            <family val="2"/>
          </rPr>
          <t xml:space="preserve">
Can be modified, but should not be less than fieldwork end-date + 2 weeks.</t>
        </r>
      </text>
    </comment>
    <comment ref="B21" authorId="0" guid="{C07CF26B-1EC3-4C4C-B87E-7BE972F8B03A}">
      <text>
        <r>
          <rPr>
            <b/>
            <sz val="9"/>
            <color indexed="81"/>
            <rFont val="Tahoma"/>
            <family val="2"/>
          </rPr>
          <t xml:space="preserve">MICS: </t>
        </r>
        <r>
          <rPr>
            <sz val="9"/>
            <color indexed="81"/>
            <rFont val="Tahoma"/>
            <family val="2"/>
          </rPr>
          <t>Enter values from a previous survey or best estimate</t>
        </r>
      </text>
    </comment>
  </commentList>
</comments>
</file>

<file path=xl/sharedStrings.xml><?xml version="1.0" encoding="utf-8"?>
<sst xmlns="http://schemas.openxmlformats.org/spreadsheetml/2006/main" count="116" uniqueCount="84">
  <si>
    <t>قيم المدخلات</t>
  </si>
  <si>
    <t xml:space="preserve">قيم المخرجات </t>
  </si>
  <si>
    <t xml:space="preserve">المعامل </t>
  </si>
  <si>
    <t xml:space="preserve">القيمة </t>
  </si>
  <si>
    <t xml:space="preserve">عدد الأسر (الحجم الكلي للعينة) </t>
  </si>
  <si>
    <t>)عدد الأسر الواجب استكمال مقابلتها كل يوم لكل موظف مسؤول عن إجراء المقابلات (النهائي)1</t>
  </si>
  <si>
    <r>
      <t>عدد فرق العمل المداني</t>
    </r>
    <r>
      <rPr>
        <vertAlign val="superscript"/>
        <sz val="10"/>
        <rFont val="Arial"/>
        <family val="2"/>
      </rPr>
      <t xml:space="preserve">2 </t>
    </r>
  </si>
  <si>
    <r>
      <t xml:space="preserve"> عدد الأشخاص الذين يتولون إجراء المقابلات في كل فريق</t>
    </r>
    <r>
      <rPr>
        <vertAlign val="superscript"/>
        <sz val="10"/>
        <rFont val="Arial"/>
        <family val="2"/>
      </rPr>
      <t>3</t>
    </r>
  </si>
  <si>
    <r>
      <t xml:space="preserve">  عدد الأسر لكل مجموعة</t>
    </r>
    <r>
      <rPr>
        <vertAlign val="superscript"/>
        <sz val="10"/>
        <rFont val="Arial"/>
        <family val="2"/>
      </rPr>
      <t>4</t>
    </r>
  </si>
  <si>
    <t>تاريخ بدء العمل الميداني [يوم/شهر/سنة]</t>
  </si>
  <si>
    <t>التقديرات</t>
  </si>
  <si>
    <t>القيمة</t>
  </si>
  <si>
    <t xml:space="preserve">مجموع ما يلزم من أيام العمل </t>
  </si>
  <si>
    <t xml:space="preserve"> عدد الأسر الواجب استكمال مقابلتها كل يوم لكل فريق </t>
  </si>
  <si>
    <t xml:space="preserve">عدد الأسر الواجب استكمال مقابلتها كل يوم لكافة الفرق </t>
  </si>
  <si>
    <t xml:space="preserve">أسبوع واحد = 5 أيام عمل + 1 يوم راحة + 1 يوم سفر </t>
  </si>
  <si>
    <t xml:space="preserve">تاريخ انتهاء العمل الميداني [يوم/شهر/سنة] </t>
  </si>
  <si>
    <t xml:space="preserve">مجموع الفترة الزمينة بالأسابيع </t>
  </si>
  <si>
    <t xml:space="preserve"> الفترة الزمينة للعمل الميداني خلال أيام العمل </t>
  </si>
  <si>
    <t xml:space="preserve"> نموذج حساب الفترة الزمنية للعمل الميداني </t>
  </si>
  <si>
    <t xml:space="preserve">نموذج حساب مجموع فرق وموظفي العمل الميداني والتدريب   </t>
  </si>
  <si>
    <t xml:space="preserve">أدخل القيم الناتجة عن خطة المسح العنقودي متعدد المؤشرات  في جدول قيم المدخلات. وستعرض التقديرات المطابقة للفترة الزمنية للعمل الميداني في جدول قيم المخرجات    </t>
  </si>
  <si>
    <t xml:space="preserve"> أدخل القيم الناتجة عن خطة المسح العنقودي متعدد المؤشرات  في جدول قيم المدخلات (الذي يتطلب مدخلات الفترة الزمنية للعمل الميداني وجداول معالجة البيانات). وستعرض التقديرات المطابقة لموظفي العمل الميداني والتدريب في جدول قيم المخرجات</t>
  </si>
  <si>
    <t>قراءة قيم المدخلات من ورقة عمل (حساب الفترة الزمنية للعمل الميداني)</t>
  </si>
  <si>
    <t xml:space="preserve">  قيم المخرجات للعمل الميداني </t>
  </si>
  <si>
    <t>المعامل</t>
  </si>
  <si>
    <t>قيم المخرجات</t>
  </si>
  <si>
    <t xml:space="preserve">عدد الأسر </t>
  </si>
  <si>
    <t>مجموع المقابلات لكل يوم</t>
  </si>
  <si>
    <t>عدد الفرق اللازمة للعمل الميداني</t>
  </si>
  <si>
    <t>عدد الموظفين اللازمين للعمل الميداني:</t>
  </si>
  <si>
    <t>المشرفون</t>
  </si>
  <si>
    <t>المجموع</t>
  </si>
  <si>
    <t xml:space="preserve">المجموع + 10% زيادة لاختيار البديل/الأداء الأفضل </t>
  </si>
  <si>
    <r>
      <t xml:space="preserve"> مشرف(/مشرفو) إدخال البيانات </t>
    </r>
    <r>
      <rPr>
        <vertAlign val="superscript"/>
        <sz val="10"/>
        <rFont val="Arial"/>
        <family val="2"/>
      </rPr>
      <t>6</t>
    </r>
  </si>
  <si>
    <r>
      <t xml:space="preserve"> موظفو إدخال البيانات</t>
    </r>
    <r>
      <rPr>
        <vertAlign val="superscript"/>
        <sz val="10"/>
        <rFont val="Arial"/>
        <family val="2"/>
      </rPr>
      <t>6</t>
    </r>
  </si>
  <si>
    <t xml:space="preserve"> مشرف(/مشرفو) إدخال البيانات</t>
  </si>
  <si>
    <t>موظفو إدخال البيانات</t>
  </si>
  <si>
    <t xml:space="preserve">المجموع المطلوب للتدريب7 على العمل الميداني </t>
  </si>
  <si>
    <r>
      <rPr>
        <vertAlign val="superscript"/>
        <sz val="8"/>
        <rFont val="Arial"/>
        <family val="2"/>
      </rPr>
      <t>7</t>
    </r>
    <r>
      <rPr>
        <sz val="8"/>
        <rFont val="Arial"/>
        <family val="2"/>
      </rPr>
      <t xml:space="preserve"> .وينبغي أن تشمل مرافق التدريب غرفة واحدة كبيرة مخصصة للجلسات العامة، إضافة إلى غرف دراسية أصغر للجلسات التفاعلية الأصغر، بحيث تتسع كل غرفة لنحو  30-40 مشارك، وذلك في حال كانت إمكانيات وأعداد المدربين تسمح بعقد جلسات متزامنة. أما وجود المزيد من المتدربين في كل غرفة فيمكن أن يقلل من جودة التدريب.</t>
    </r>
  </si>
  <si>
    <t>قراءة قيم المدخلات من ورقة عمل (حساب متطلبات معالجة البيانات)</t>
  </si>
  <si>
    <t>نموذج حساب متطلبات معالجة البيانات</t>
  </si>
  <si>
    <t>تاريخ بدء إدخال البيانات (بدء العمل الميداني + أسبوعين [يوم/شهر/سنة]</t>
  </si>
  <si>
    <t xml:space="preserve">التاريخ المطلوب لانتهاء إدخال البيانات (تاريخ انتهاء العمل الميداني + أسبوعين)  </t>
  </si>
  <si>
    <t>عدد النساء (15 - 49) لكل أسرة</t>
  </si>
  <si>
    <t>عدد الرجال (15 - 49) لكل أسرة</t>
  </si>
  <si>
    <t>عدد الأطفال (تحت سن الخامسة) لكل أسرة</t>
  </si>
  <si>
    <t>أيام العمل من كل أسبوع</t>
  </si>
  <si>
    <t>المناوبات</t>
  </si>
  <si>
    <t>ساعات كل مناوبة</t>
  </si>
  <si>
    <r>
      <t>المعدّل المفترض للعمل</t>
    </r>
    <r>
      <rPr>
        <vertAlign val="superscript"/>
        <sz val="10"/>
        <rFont val="Arial"/>
        <family val="2"/>
      </rPr>
      <t>8</t>
    </r>
  </si>
  <si>
    <t>عدد أيام إدخال البيانات</t>
  </si>
  <si>
    <t>(عدد الأسر لكل عامل في كل يوم)</t>
  </si>
  <si>
    <t>عدد العاملين اللازمين</t>
  </si>
  <si>
    <t>عدد الحواسيب اللازمة</t>
  </si>
  <si>
    <r>
      <rPr>
        <vertAlign val="superscript"/>
        <sz val="8"/>
        <rFont val="Arial"/>
        <family val="2"/>
      </rPr>
      <t>8</t>
    </r>
    <r>
      <rPr>
        <sz val="8"/>
        <rFont val="Arial"/>
        <family val="2"/>
      </rPr>
      <t xml:space="preserve">  الافتراض الطبيعي هو أن العامل بمناوبة 8 ساعات يمكن له أن يدخل بيانات 20 أسرة، بوجود إمرأة واحدة، ورجل واحد، وطلف واحد. تتغير القيمة هنا اعتماداً على تركيب الأسرة.</t>
    </r>
  </si>
  <si>
    <t xml:space="preserve">   نموذج حساب متطلبات اللوازم </t>
  </si>
  <si>
    <t>لا حاجة لإدخال قيم.</t>
  </si>
  <si>
    <t xml:space="preserve">  قيم المخرجات للتدريب</t>
  </si>
  <si>
    <r>
      <rPr>
        <vertAlign val="superscript"/>
        <sz val="8"/>
        <rFont val="Arial"/>
        <family val="2"/>
      </rPr>
      <t>5</t>
    </r>
    <r>
      <rPr>
        <sz val="8"/>
        <rFont val="Arial"/>
        <family val="2"/>
      </rPr>
      <t xml:space="preserve"> </t>
    </r>
    <r>
      <rPr>
        <sz val="8"/>
        <rFont val="Arial"/>
        <family val="2"/>
      </rPr>
      <t xml:space="preserve">تحتاج فرق العمل الميداني إلى يوم عطلة من كل أسبوع، إضافة إلى ذلك فإن من المفترض أن يلزمها يوم سفر (كامل) من كل أسبوع اعتمادا على عدد المجموعات التي يغطيها الفريق من مواقع رئيسية مختلفة، بحيث يتنقل من وإلى مواقع المجموعات كل يوم. ينبغي زيادة عدد أيام السفر في حال كانت تنقلات الفريق تتخذ أنماطاً مختلفة دون وجود مواقع رئيسية، وتلك هي الحالة عندما تكون المسافة طويلة بين المجموعات     </t>
    </r>
  </si>
  <si>
    <t xml:space="preserve">عدد الأسر في كل عنقود </t>
  </si>
  <si>
    <t>عدد العناقيد</t>
  </si>
  <si>
    <t>الباحثون الميدانيون</t>
  </si>
  <si>
    <t>المدققون</t>
  </si>
  <si>
    <t>المساعدون (المختصون بقياس الطول والوزن)</t>
  </si>
  <si>
    <r>
      <t xml:space="preserve"> أدخل القيم الناتجة عن خطة المسح العنقودي متعدد المؤشرات والقيم الناتجة عن </t>
    </r>
    <r>
      <rPr>
        <i/>
        <sz val="8"/>
        <color rgb="FFFF0000"/>
        <rFont val="Arial"/>
        <family val="2"/>
      </rPr>
      <t>المسوح</t>
    </r>
    <r>
      <rPr>
        <i/>
        <sz val="8"/>
        <rFont val="Arial"/>
        <family val="2"/>
      </rPr>
      <t xml:space="preserve"> السابقة في جدول قيم المدخلات (الذي يتطلب مدخلات جداول الفترة الزمنية للعمل الميداني. ) و ستعرض التقديرات المطابقة لمتطلبات معالجة البيانات في جدول قيم المخرجات </t>
    </r>
  </si>
  <si>
    <t>مدقق بعد الادخال</t>
  </si>
  <si>
    <t>مشرف قاعة مسؤول عن الاستمارات</t>
  </si>
  <si>
    <t>عدد الأسر التي تمت زيارتها في اليوم لكل باحث ميداني</t>
  </si>
  <si>
    <t xml:space="preserve"> عدد الباحثين الميدانيين في كل فريق </t>
  </si>
  <si>
    <r>
      <t xml:space="preserve">الفترة الزمنية للعمل الميداني بالأسابيع 
      </t>
    </r>
    <r>
      <rPr>
        <i/>
        <sz val="10"/>
        <color theme="1"/>
        <rFont val="Arial"/>
        <family val="2"/>
      </rPr>
      <t xml:space="preserve">أسبوع واحد = 5 أيام عمل + 1 يوم راحة + 1 يوم سفر </t>
    </r>
  </si>
  <si>
    <r>
      <t>مشرف قاعة مسؤول عن الاستمارات</t>
    </r>
    <r>
      <rPr>
        <vertAlign val="superscript"/>
        <sz val="10"/>
        <color theme="1"/>
        <rFont val="Arial"/>
        <family val="2"/>
      </rPr>
      <t xml:space="preserve"> 6</t>
    </r>
  </si>
  <si>
    <r>
      <t>مدقق بعد الادخال</t>
    </r>
    <r>
      <rPr>
        <vertAlign val="superscript"/>
        <sz val="8"/>
        <color theme="1"/>
        <rFont val="Arial"/>
        <family val="2"/>
      </rPr>
      <t>6</t>
    </r>
  </si>
  <si>
    <r>
      <rPr>
        <vertAlign val="superscript"/>
        <sz val="8"/>
        <color theme="1"/>
        <rFont val="Arial"/>
        <family val="2"/>
      </rPr>
      <t xml:space="preserve">6 </t>
    </r>
    <r>
      <rPr>
        <sz val="8"/>
        <color theme="1"/>
        <rFont val="Arial"/>
        <family val="2"/>
      </rPr>
      <t xml:space="preserve"> .يوصي المسح العنقودي متعدد المؤشرات أن يتم إطلاع وتعريف موظفي إدخال البيانات أيضاً حول الاستمارة أثناء التدريب الرئيسي على العمل الميداني. كما يجب شمل كلٍ من موظفي إدخال البيانات، والمدققين الذين سيتولون عملية التدقيق بعد الادخال، ومشرفي القاعات المسؤلون عن الاستمارات التي ترد للادخال و"إن أمكن" موظفي إدخال البيانات في مجموع المشاركين في التدريب الرئيسي على العمل الميداني    </t>
    </r>
  </si>
  <si>
    <r>
      <rPr>
        <vertAlign val="superscript"/>
        <sz val="8"/>
        <color theme="1"/>
        <rFont val="Arial"/>
        <family val="2"/>
      </rPr>
      <t xml:space="preserve">1 </t>
    </r>
    <r>
      <rPr>
        <sz val="8"/>
        <color theme="1"/>
        <rFont val="Arial"/>
        <family val="2"/>
      </rPr>
      <t xml:space="preserve"> ينبغي أن يكون الباحث قادراً على استكمال مقابلة 3 - 4 أسر بالمتوسط لكل يوم، بما يشمل جميع الاستمارت، ويعتبر هذا العدد شاملا للاسر التي يتم اعادة زيارتها ايضا . أما السعي لزيادة أعداد أسر اليوم الواحد فسيؤدي إلى حدوث مشكلات في نوعية البيانات.  </t>
    </r>
  </si>
  <si>
    <r>
      <t xml:space="preserve">2 </t>
    </r>
    <r>
      <rPr>
        <sz val="8"/>
        <color theme="1"/>
        <rFont val="Arial"/>
        <family val="2"/>
      </rPr>
      <t>يجب أن يظل عدد فرق العمل الميداني عدداً معقولاً يمكن التعامل معه (يوصى أن يكون هذا العدد ما بين 5 - 20 فريق) وذلك لضمان وجود المراقبة الميدانية وتطبيق إجراءات ضمان الجودة</t>
    </r>
  </si>
  <si>
    <r>
      <rPr>
        <vertAlign val="superscript"/>
        <sz val="8"/>
        <color theme="1"/>
        <rFont val="Arial"/>
        <family val="2"/>
      </rPr>
      <t>3</t>
    </r>
    <r>
      <rPr>
        <sz val="8"/>
        <color theme="1"/>
        <rFont val="Arial"/>
        <family val="2"/>
      </rPr>
      <t xml:space="preserve">  يوصي المسح العنقودي متعدد المؤشرات بأن يتكون فريق العمل من 4 باحثين ميدانيين اضافة الى ( مشرف واحد، ومدقق واحد ، وشخص لقياس اطوال واوزان الاطفال)</t>
    </r>
  </si>
  <si>
    <r>
      <rPr>
        <vertAlign val="superscript"/>
        <sz val="8"/>
        <color theme="1"/>
        <rFont val="Arial"/>
        <family val="2"/>
      </rPr>
      <t>4</t>
    </r>
    <r>
      <rPr>
        <sz val="8"/>
        <color theme="1"/>
        <rFont val="Arial"/>
        <family val="2"/>
      </rPr>
      <t xml:space="preserve"> يوصي المسح العنقودي متعدد المؤشرات أن يكون عدد الاسر في العنقود الواحد بين 15 إلى 25 أسرة  </t>
    </r>
  </si>
  <si>
    <r>
      <t>ألواح قياس الطول</t>
    </r>
    <r>
      <rPr>
        <vertAlign val="superscript"/>
        <sz val="10"/>
        <color theme="1"/>
        <rFont val="Arial"/>
        <family val="2"/>
      </rPr>
      <t>9</t>
    </r>
  </si>
  <si>
    <r>
      <t>موازين</t>
    </r>
    <r>
      <rPr>
        <vertAlign val="superscript"/>
        <sz val="10"/>
        <color theme="1"/>
        <rFont val="Arial"/>
        <family val="2"/>
      </rPr>
      <t>9</t>
    </r>
  </si>
  <si>
    <r>
      <t>أدوات فحص اليود في الملح</t>
    </r>
    <r>
      <rPr>
        <vertAlign val="superscript"/>
        <sz val="10"/>
        <color theme="1"/>
        <rFont val="Arial"/>
        <family val="2"/>
      </rPr>
      <t xml:space="preserve">10 </t>
    </r>
  </si>
  <si>
    <r>
      <t>وحدات تحديد المواقع</t>
    </r>
    <r>
      <rPr>
        <vertAlign val="superscript"/>
        <sz val="10"/>
        <color theme="1"/>
        <rFont val="Arial"/>
        <family val="2"/>
      </rPr>
      <t>9</t>
    </r>
  </si>
  <si>
    <r>
      <rPr>
        <vertAlign val="superscript"/>
        <sz val="8"/>
        <color theme="1"/>
        <rFont val="Arial"/>
        <family val="2"/>
      </rPr>
      <t>9</t>
    </r>
    <r>
      <rPr>
        <sz val="8"/>
        <color theme="1"/>
        <rFont val="Arial"/>
        <family val="2"/>
      </rPr>
      <t xml:space="preserve"> يتم احتساب عدد (2) من كلٍ من ألواح القياس، والموازين، ووحدات تحديد المواقع لكل فريق (وعدد 1 احتياطي)</t>
    </r>
  </si>
  <si>
    <r>
      <rPr>
        <vertAlign val="superscript"/>
        <sz val="8"/>
        <color theme="1"/>
        <rFont val="Arial"/>
        <family val="2"/>
      </rPr>
      <t>10</t>
    </r>
    <r>
      <rPr>
        <sz val="8"/>
        <color theme="1"/>
        <rFont val="Arial"/>
        <family val="2"/>
      </rPr>
      <t xml:space="preserve"> يعتمد العدد المطلوب من أدوات فحص اليود في الملح على أن كل علبة من المواد المخصصة لهذا الفحص تخدم  50 أسرة.  إضافة إلى علبتين إضافيين لكل باحث ميداني، وواحدة لكل شخص مشارك في تدريب العمل الميداني. اضافة الى العدد الذي يتم احتياجه لتغطية الاختبار القبلي</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</si>
</sst>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0"/>
      <name val="Arial"/>
    </font>
    <font>
      <sz val="10"/>
      <name val="Arial"/>
      <family val="2"/>
    </font>
    <font>
      <b/>
      <sz val="10"/>
      <name val="Arial"/>
      <family val="2"/>
    </font>
    <font>
      <i/>
      <sz val="10"/>
      <name val="Arial"/>
      <family val="2"/>
    </font>
    <font>
      <sz val="9"/>
      <color indexed="81"/>
      <name val="Tahoma"/>
      <family val="2"/>
    </font>
    <font>
      <b/>
      <sz val="9"/>
      <color indexed="81"/>
      <name val="Tahoma"/>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i/>
      <sz val="8"/>
      <color rgb="FFFF0000"/>
      <name val="Arial"/>
      <family val="2"/>
    </font>
    <font>
      <sz val="10"/>
      <color theme="1"/>
      <name val="Arial"/>
      <family val="2"/>
    </font>
    <font>
      <i/>
      <sz val="10"/>
      <color theme="1"/>
      <name val="Arial"/>
      <family val="2"/>
    </font>
    <font>
      <b/>
      <sz val="10"/>
      <color theme="1"/>
      <name val="Arial"/>
      <family val="2"/>
    </font>
    <font>
      <vertAlign val="superscript"/>
      <sz val="10"/>
      <color theme="1"/>
      <name val="Arial"/>
      <family val="2"/>
    </font>
    <font>
      <vertAlign val="superscript"/>
      <sz val="8"/>
      <color theme="1"/>
      <name val="Arial"/>
      <family val="2"/>
    </font>
    <font>
      <sz val="8"/>
      <color theme="1"/>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s>
  <borders count="19">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159">
    <xf numFmtId="0" fontId="0" fillId="0" borderId="0" xfId="0"/>
    <xf numFmtId="0" fontId="0" fillId="0" borderId="0" xfId="0" applyAlignment="1">
      <alignment readingOrder="2"/>
    </xf>
    <xf numFmtId="0" fontId="0" fillId="0" borderId="0" xfId="0" applyAlignment="1">
      <alignment horizontal="center" readingOrder="2"/>
    </xf>
    <xf numFmtId="0" fontId="0" fillId="0" borderId="0" xfId="0" applyBorder="1" applyAlignment="1">
      <alignment horizontal="center" readingOrder="2"/>
    </xf>
    <xf numFmtId="0" fontId="0" fillId="0" borderId="0" xfId="0" applyBorder="1" applyAlignment="1">
      <alignment readingOrder="2"/>
    </xf>
    <xf numFmtId="0" fontId="1" fillId="0" borderId="4" xfId="0" applyFont="1" applyBorder="1" applyAlignment="1">
      <alignment readingOrder="2"/>
    </xf>
    <xf numFmtId="0" fontId="1" fillId="0" borderId="4" xfId="0" applyFont="1" applyFill="1" applyBorder="1" applyAlignment="1">
      <alignment horizontal="center" readingOrder="2"/>
    </xf>
    <xf numFmtId="0" fontId="0" fillId="0" borderId="2" xfId="0" applyBorder="1" applyAlignment="1">
      <alignment readingOrder="2"/>
    </xf>
    <xf numFmtId="0" fontId="0" fillId="0" borderId="2" xfId="0" applyBorder="1" applyAlignment="1">
      <alignment horizontal="center" readingOrder="2"/>
    </xf>
    <xf numFmtId="0" fontId="1" fillId="0" borderId="2" xfId="0" applyFont="1" applyBorder="1" applyAlignment="1">
      <alignment readingOrder="2"/>
    </xf>
    <xf numFmtId="3" fontId="0" fillId="3" borderId="2" xfId="0" applyNumberFormat="1" applyFill="1" applyBorder="1" applyAlignment="1" applyProtection="1">
      <alignment horizontal="center" readingOrder="2"/>
      <protection locked="0"/>
    </xf>
    <xf numFmtId="0" fontId="1" fillId="0" borderId="2" xfId="0" applyFont="1" applyFill="1" applyBorder="1" applyAlignment="1">
      <alignment readingOrder="2"/>
    </xf>
    <xf numFmtId="3" fontId="0" fillId="2" borderId="2" xfId="0" applyNumberFormat="1" applyFill="1" applyBorder="1" applyAlignment="1">
      <alignment horizontal="center" readingOrder="2"/>
    </xf>
    <xf numFmtId="0" fontId="0" fillId="0" borderId="2" xfId="0" applyBorder="1" applyAlignment="1" applyProtection="1">
      <alignment horizontal="center" readingOrder="2"/>
      <protection locked="0"/>
    </xf>
    <xf numFmtId="0" fontId="1" fillId="0" borderId="2" xfId="0" applyFont="1" applyBorder="1" applyAlignment="1">
      <alignment wrapText="1" readingOrder="2"/>
    </xf>
    <xf numFmtId="1" fontId="0" fillId="3" borderId="2" xfId="0" applyNumberFormat="1" applyFill="1" applyBorder="1" applyAlignment="1" applyProtection="1">
      <alignment horizontal="center" vertical="center" readingOrder="2"/>
      <protection locked="0"/>
    </xf>
    <xf numFmtId="1" fontId="0" fillId="2" borderId="2" xfId="0" applyNumberFormat="1" applyFill="1" applyBorder="1" applyAlignment="1">
      <alignment horizontal="center" readingOrder="2"/>
    </xf>
    <xf numFmtId="1" fontId="0" fillId="0" borderId="2" xfId="0" applyNumberFormat="1" applyBorder="1" applyAlignment="1" applyProtection="1">
      <alignment horizontal="center" readingOrder="2"/>
      <protection locked="0"/>
    </xf>
    <xf numFmtId="0" fontId="0" fillId="0" borderId="2" xfId="0" applyFill="1" applyBorder="1" applyAlignment="1">
      <alignment readingOrder="2"/>
    </xf>
    <xf numFmtId="1" fontId="0" fillId="0" borderId="2" xfId="0" applyNumberFormat="1" applyBorder="1" applyAlignment="1">
      <alignment horizontal="center" readingOrder="2"/>
    </xf>
    <xf numFmtId="1" fontId="0" fillId="3" borderId="2" xfId="0" applyNumberFormat="1" applyFill="1" applyBorder="1" applyAlignment="1" applyProtection="1">
      <alignment horizontal="center" readingOrder="2"/>
      <protection locked="0"/>
    </xf>
    <xf numFmtId="0" fontId="2" fillId="0" borderId="2" xfId="0" applyFont="1" applyFill="1" applyBorder="1" applyAlignment="1">
      <alignment horizontal="left" readingOrder="2"/>
    </xf>
    <xf numFmtId="0" fontId="0" fillId="0" borderId="0" xfId="0" applyFill="1" applyBorder="1" applyAlignment="1">
      <alignment readingOrder="2"/>
    </xf>
    <xf numFmtId="0" fontId="2" fillId="0" borderId="2" xfId="0" applyFont="1" applyBorder="1" applyAlignment="1">
      <alignment readingOrder="2"/>
    </xf>
    <xf numFmtId="1" fontId="0" fillId="0" borderId="0" xfId="0" applyNumberFormat="1" applyBorder="1" applyAlignment="1">
      <alignment readingOrder="2"/>
    </xf>
    <xf numFmtId="0" fontId="3" fillId="0" borderId="2" xfId="0" applyFont="1" applyBorder="1" applyAlignment="1">
      <alignment horizontal="center" readingOrder="2"/>
    </xf>
    <xf numFmtId="164" fontId="0" fillId="3" borderId="2" xfId="0" applyNumberFormat="1" applyFill="1" applyBorder="1" applyAlignment="1" applyProtection="1">
      <alignment horizontal="center" readingOrder="2"/>
      <protection locked="0"/>
    </xf>
    <xf numFmtId="164" fontId="0" fillId="2" borderId="2" xfId="0" applyNumberFormat="1" applyFill="1" applyBorder="1" applyAlignment="1">
      <alignment horizontal="center" readingOrder="2"/>
    </xf>
    <xf numFmtId="164" fontId="0" fillId="0" borderId="0" xfId="0" applyNumberFormat="1" applyBorder="1" applyAlignment="1">
      <alignment readingOrder="2"/>
    </xf>
    <xf numFmtId="0" fontId="0" fillId="0" borderId="3" xfId="0" applyBorder="1" applyAlignment="1">
      <alignment readingOrder="2"/>
    </xf>
    <xf numFmtId="0" fontId="0" fillId="0" borderId="3" xfId="0" applyBorder="1" applyAlignment="1" applyProtection="1">
      <alignment horizontal="center" readingOrder="2"/>
      <protection locked="0"/>
    </xf>
    <xf numFmtId="0" fontId="0" fillId="0" borderId="3" xfId="0" applyBorder="1" applyAlignment="1">
      <alignment horizontal="center" readingOrder="2"/>
    </xf>
    <xf numFmtId="0" fontId="0" fillId="0" borderId="0" xfId="0" applyAlignment="1" applyProtection="1">
      <alignment horizontal="center" readingOrder="2"/>
      <protection locked="0"/>
    </xf>
    <xf numFmtId="0" fontId="1" fillId="0" borderId="6" xfId="0" applyFont="1" applyFill="1" applyBorder="1" applyAlignment="1">
      <alignment horizontal="center" readingOrder="2"/>
    </xf>
    <xf numFmtId="0" fontId="0" fillId="0" borderId="7" xfId="0" applyBorder="1" applyAlignment="1">
      <alignment horizontal="center" readingOrder="2"/>
    </xf>
    <xf numFmtId="3" fontId="3" fillId="4" borderId="7" xfId="0" applyNumberFormat="1" applyFont="1" applyFill="1" applyBorder="1" applyAlignment="1" applyProtection="1">
      <alignment horizontal="center" readingOrder="2"/>
    </xf>
    <xf numFmtId="1" fontId="3" fillId="4" borderId="7" xfId="0" applyNumberFormat="1" applyFont="1" applyFill="1" applyBorder="1" applyAlignment="1" applyProtection="1">
      <alignment horizontal="center" readingOrder="2"/>
    </xf>
    <xf numFmtId="0" fontId="0" fillId="0" borderId="7" xfId="0" applyBorder="1" applyAlignment="1" applyProtection="1">
      <alignment horizontal="center" readingOrder="2"/>
      <protection locked="0"/>
    </xf>
    <xf numFmtId="1" fontId="3" fillId="5" borderId="7" xfId="0" applyNumberFormat="1" applyFont="1" applyFill="1" applyBorder="1" applyAlignment="1" applyProtection="1">
      <alignment horizontal="center" vertical="center" readingOrder="2"/>
    </xf>
    <xf numFmtId="1" fontId="0" fillId="2" borderId="2" xfId="0" applyNumberFormat="1" applyFill="1" applyBorder="1" applyAlignment="1">
      <alignment horizontal="center" vertical="center" readingOrder="2"/>
    </xf>
    <xf numFmtId="1" fontId="0" fillId="0" borderId="7" xfId="0" applyNumberFormat="1" applyBorder="1" applyAlignment="1" applyProtection="1">
      <alignment horizontal="center" readingOrder="2"/>
      <protection locked="0"/>
    </xf>
    <xf numFmtId="0" fontId="1" fillId="0" borderId="2" xfId="0" applyFont="1" applyFill="1" applyBorder="1" applyAlignment="1">
      <alignment horizontal="right" readingOrder="2"/>
    </xf>
    <xf numFmtId="0" fontId="0" fillId="0" borderId="16" xfId="0" applyBorder="1" applyAlignment="1" applyProtection="1">
      <alignment horizontal="center" readingOrder="2"/>
      <protection locked="0"/>
    </xf>
    <xf numFmtId="0" fontId="1" fillId="0" borderId="2" xfId="0" applyFont="1" applyBorder="1" applyAlignment="1">
      <alignment horizontal="right" readingOrder="2"/>
    </xf>
    <xf numFmtId="0" fontId="2" fillId="0" borderId="3" xfId="0" applyFont="1" applyBorder="1" applyAlignment="1">
      <alignment horizontal="right" readingOrder="2"/>
    </xf>
    <xf numFmtId="1" fontId="2" fillId="2" borderId="3" xfId="0" applyNumberFormat="1" applyFont="1" applyFill="1" applyBorder="1" applyAlignment="1">
      <alignment horizontal="center" readingOrder="2"/>
    </xf>
    <xf numFmtId="0" fontId="3" fillId="0" borderId="4" xfId="0" applyFont="1" applyFill="1" applyBorder="1" applyAlignment="1">
      <alignment horizontal="right" readingOrder="2"/>
    </xf>
    <xf numFmtId="1" fontId="3" fillId="2" borderId="6" xfId="0" applyNumberFormat="1" applyFont="1" applyFill="1" applyBorder="1" applyAlignment="1">
      <alignment horizontal="center" readingOrder="2"/>
    </xf>
    <xf numFmtId="0" fontId="1" fillId="0" borderId="5" xfId="0" applyFont="1" applyBorder="1" applyAlignment="1">
      <alignment readingOrder="2"/>
    </xf>
    <xf numFmtId="0" fontId="1" fillId="0" borderId="4" xfId="0" applyFont="1" applyBorder="1" applyAlignment="1">
      <alignment horizontal="center" readingOrder="2"/>
    </xf>
    <xf numFmtId="0" fontId="0" fillId="0" borderId="1" xfId="0" applyBorder="1" applyAlignment="1">
      <alignment readingOrder="2"/>
    </xf>
    <xf numFmtId="0" fontId="0" fillId="3" borderId="2" xfId="0" applyFill="1" applyBorder="1" applyAlignment="1" applyProtection="1">
      <alignment horizontal="center" readingOrder="2"/>
      <protection locked="0"/>
    </xf>
    <xf numFmtId="0" fontId="0" fillId="3" borderId="2" xfId="0" applyFill="1" applyBorder="1" applyAlignment="1">
      <alignment horizontal="center" readingOrder="2"/>
    </xf>
    <xf numFmtId="0" fontId="0" fillId="0" borderId="15" xfId="0" applyBorder="1" applyAlignment="1">
      <alignment readingOrder="2"/>
    </xf>
    <xf numFmtId="0" fontId="3" fillId="0" borderId="2" xfId="0" applyFont="1" applyFill="1" applyBorder="1" applyAlignment="1">
      <alignment horizontal="right" readingOrder="2"/>
    </xf>
    <xf numFmtId="1" fontId="0" fillId="2" borderId="7" xfId="0" applyNumberFormat="1" applyFill="1" applyBorder="1" applyAlignment="1">
      <alignment horizontal="center" readingOrder="2"/>
    </xf>
    <xf numFmtId="0" fontId="1" fillId="0" borderId="2" xfId="0" applyFont="1" applyBorder="1" applyAlignment="1">
      <alignment horizontal="left" readingOrder="2"/>
    </xf>
    <xf numFmtId="1" fontId="3" fillId="4" borderId="2" xfId="0" applyNumberFormat="1" applyFont="1" applyFill="1" applyBorder="1" applyAlignment="1" applyProtection="1">
      <alignment horizontal="center" readingOrder="2"/>
      <protection locked="0"/>
    </xf>
    <xf numFmtId="0" fontId="1" fillId="0" borderId="3" xfId="0" applyFont="1" applyBorder="1" applyAlignment="1">
      <alignment horizontal="right" readingOrder="2"/>
    </xf>
    <xf numFmtId="0" fontId="2" fillId="0" borderId="4" xfId="0" applyFont="1" applyBorder="1" applyAlignment="1">
      <alignment horizontal="right" readingOrder="2"/>
    </xf>
    <xf numFmtId="1" fontId="9" fillId="2" borderId="6" xfId="0" applyNumberFormat="1" applyFont="1" applyFill="1" applyBorder="1" applyAlignment="1">
      <alignment horizontal="center" readingOrder="2"/>
    </xf>
    <xf numFmtId="0" fontId="1" fillId="0" borderId="0" xfId="1" applyFont="1" applyAlignment="1">
      <alignment readingOrder="2"/>
    </xf>
    <xf numFmtId="0" fontId="0" fillId="0" borderId="8" xfId="0" applyBorder="1" applyAlignment="1">
      <alignment readingOrder="2"/>
    </xf>
    <xf numFmtId="0" fontId="0" fillId="0" borderId="8" xfId="0" applyBorder="1" applyAlignment="1">
      <alignment horizontal="center" readingOrder="2"/>
    </xf>
    <xf numFmtId="0" fontId="1" fillId="0" borderId="2" xfId="1" applyFont="1" applyBorder="1" applyAlignment="1">
      <alignment readingOrder="2"/>
    </xf>
    <xf numFmtId="0" fontId="1" fillId="0" borderId="7" xfId="1" applyFont="1" applyBorder="1" applyAlignment="1">
      <alignment readingOrder="2"/>
    </xf>
    <xf numFmtId="3" fontId="3" fillId="5" borderId="2" xfId="0" applyNumberFormat="1" applyFont="1" applyFill="1" applyBorder="1" applyAlignment="1" applyProtection="1">
      <alignment horizontal="center" readingOrder="2"/>
      <protection locked="0"/>
    </xf>
    <xf numFmtId="0" fontId="1" fillId="0" borderId="8" xfId="1" applyFont="1" applyBorder="1" applyAlignment="1">
      <alignment readingOrder="2"/>
    </xf>
    <xf numFmtId="0" fontId="3" fillId="0" borderId="2" xfId="1" applyFont="1" applyBorder="1" applyAlignment="1">
      <alignment readingOrder="2"/>
    </xf>
    <xf numFmtId="164" fontId="3" fillId="5" borderId="2" xfId="1" applyNumberFormat="1" applyFont="1" applyFill="1" applyBorder="1" applyAlignment="1">
      <alignment horizontal="center" readingOrder="2"/>
    </xf>
    <xf numFmtId="1" fontId="1" fillId="2" borderId="7" xfId="1" applyNumberFormat="1" applyFont="1" applyFill="1" applyBorder="1" applyAlignment="1">
      <alignment horizontal="center" readingOrder="2"/>
    </xf>
    <xf numFmtId="0" fontId="2" fillId="0" borderId="2" xfId="1" applyFont="1" applyBorder="1" applyAlignment="1">
      <alignment readingOrder="2"/>
    </xf>
    <xf numFmtId="0" fontId="1" fillId="0" borderId="2" xfId="0" applyFont="1" applyFill="1" applyBorder="1" applyAlignment="1">
      <alignment horizontal="left" readingOrder="2"/>
    </xf>
    <xf numFmtId="0" fontId="1" fillId="0" borderId="3" xfId="0" applyFont="1" applyBorder="1" applyAlignment="1">
      <alignment readingOrder="2"/>
    </xf>
    <xf numFmtId="1" fontId="0" fillId="2" borderId="16" xfId="0" applyNumberFormat="1" applyFill="1" applyBorder="1" applyAlignment="1">
      <alignment horizontal="center" readingOrder="2"/>
    </xf>
    <xf numFmtId="0" fontId="0" fillId="3" borderId="7" xfId="0" applyFill="1" applyBorder="1" applyAlignment="1" applyProtection="1">
      <alignment horizontal="center" readingOrder="2"/>
      <protection locked="0"/>
    </xf>
    <xf numFmtId="0" fontId="0" fillId="3" borderId="7" xfId="0" applyFill="1" applyBorder="1" applyAlignment="1">
      <alignment horizontal="center" readingOrder="2"/>
    </xf>
    <xf numFmtId="0" fontId="0" fillId="0" borderId="7" xfId="0" applyBorder="1" applyAlignment="1">
      <alignment readingOrder="2"/>
    </xf>
    <xf numFmtId="0" fontId="1" fillId="3" borderId="7" xfId="1" applyFont="1" applyFill="1" applyBorder="1" applyAlignment="1">
      <alignment horizontal="center" readingOrder="2"/>
    </xf>
    <xf numFmtId="0" fontId="1" fillId="3" borderId="16" xfId="1" applyFont="1" applyFill="1" applyBorder="1" applyAlignment="1">
      <alignment horizontal="center" readingOrder="2"/>
    </xf>
    <xf numFmtId="0" fontId="10" fillId="0" borderId="0" xfId="0" applyFont="1" applyAlignment="1">
      <alignment readingOrder="2"/>
    </xf>
    <xf numFmtId="0" fontId="11" fillId="0" borderId="0" xfId="0" applyFont="1" applyAlignment="1">
      <alignment readingOrder="2"/>
    </xf>
    <xf numFmtId="0" fontId="0" fillId="0" borderId="0" xfId="0" applyAlignment="1">
      <alignment horizontal="right" readingOrder="2"/>
    </xf>
    <xf numFmtId="0" fontId="1" fillId="0" borderId="2" xfId="0" applyFont="1" applyBorder="1" applyAlignment="1">
      <alignment horizontal="center" readingOrder="2"/>
    </xf>
    <xf numFmtId="0" fontId="1" fillId="0" borderId="2" xfId="1" applyFont="1" applyBorder="1" applyAlignment="1">
      <alignment horizontal="center" readingOrder="2"/>
    </xf>
    <xf numFmtId="0" fontId="1" fillId="0" borderId="3" xfId="1" applyFont="1" applyBorder="1" applyAlignment="1">
      <alignment horizontal="center" readingOrder="2"/>
    </xf>
    <xf numFmtId="0" fontId="1" fillId="0" borderId="1" xfId="0" applyFont="1" applyBorder="1" applyAlignment="1">
      <alignment horizontal="right" readingOrder="2"/>
    </xf>
    <xf numFmtId="0" fontId="10" fillId="0" borderId="0" xfId="0" applyFont="1" applyAlignment="1">
      <alignment horizontal="right" readingOrder="2"/>
    </xf>
    <xf numFmtId="0" fontId="11" fillId="0" borderId="0" xfId="0" applyFont="1" applyAlignment="1">
      <alignment horizontal="right" readingOrder="2"/>
    </xf>
    <xf numFmtId="0" fontId="0" fillId="0" borderId="0" xfId="0" applyAlignment="1">
      <alignment readingOrder="2"/>
    </xf>
    <xf numFmtId="0" fontId="2" fillId="3" borderId="5" xfId="0" applyFont="1" applyFill="1" applyBorder="1" applyAlignment="1">
      <alignment horizontal="center" readingOrder="2"/>
    </xf>
    <xf numFmtId="0" fontId="2" fillId="3" borderId="6" xfId="0" applyFont="1" applyFill="1" applyBorder="1" applyAlignment="1">
      <alignment horizontal="center" readingOrder="2"/>
    </xf>
    <xf numFmtId="0" fontId="1" fillId="2" borderId="5" xfId="0" applyFont="1" applyFill="1" applyBorder="1" applyAlignment="1">
      <alignment horizontal="center" readingOrder="2"/>
    </xf>
    <xf numFmtId="0" fontId="0" fillId="2" borderId="6" xfId="0" applyFill="1" applyBorder="1" applyAlignment="1">
      <alignment horizontal="center" readingOrder="2"/>
    </xf>
    <xf numFmtId="0" fontId="11" fillId="0" borderId="0" xfId="0" applyFont="1" applyAlignment="1">
      <alignment horizontal="right" wrapText="1" readingOrder="2"/>
    </xf>
    <xf numFmtId="0" fontId="1" fillId="4" borderId="5" xfId="0" applyFont="1" applyFill="1" applyBorder="1" applyAlignment="1">
      <alignment horizontal="center" readingOrder="2"/>
    </xf>
    <xf numFmtId="0" fontId="1" fillId="4" borderId="6" xfId="0" applyFont="1" applyFill="1" applyBorder="1" applyAlignment="1">
      <alignment horizontal="center" readingOrder="2"/>
    </xf>
    <xf numFmtId="0" fontId="7" fillId="0" borderId="9" xfId="0" applyFont="1" applyBorder="1" applyAlignment="1">
      <alignment horizontal="right" vertical="center" wrapText="1" readingOrder="2"/>
    </xf>
    <xf numFmtId="0" fontId="7" fillId="0" borderId="12" xfId="0" applyFont="1" applyBorder="1" applyAlignment="1">
      <alignment horizontal="right" vertical="center" wrapText="1" readingOrder="2"/>
    </xf>
    <xf numFmtId="0" fontId="7" fillId="0" borderId="13" xfId="0" applyFont="1" applyBorder="1" applyAlignment="1">
      <alignment horizontal="right" vertical="center" wrapText="1" readingOrder="2"/>
    </xf>
    <xf numFmtId="0" fontId="7" fillId="0" borderId="14" xfId="0" applyFont="1" applyBorder="1" applyAlignment="1">
      <alignment horizontal="right" vertical="center" wrapText="1" readingOrder="2"/>
    </xf>
    <xf numFmtId="0" fontId="7" fillId="0" borderId="10" xfId="0" applyFont="1" applyBorder="1" applyAlignment="1">
      <alignment horizontal="right" vertical="center" wrapText="1" readingOrder="2"/>
    </xf>
    <xf numFmtId="0" fontId="7" fillId="0" borderId="11" xfId="0" applyFont="1" applyBorder="1" applyAlignment="1">
      <alignment horizontal="right" vertical="center" wrapText="1" readingOrder="2"/>
    </xf>
    <xf numFmtId="0" fontId="11" fillId="0" borderId="0" xfId="1" applyFont="1" applyAlignment="1">
      <alignment horizontal="right" wrapText="1" readingOrder="2"/>
    </xf>
    <xf numFmtId="0" fontId="10" fillId="0" borderId="0" xfId="1" applyFont="1" applyAlignment="1">
      <alignment horizontal="right" readingOrder="2"/>
    </xf>
    <xf numFmtId="0" fontId="7" fillId="0" borderId="10" xfId="1" applyFont="1" applyBorder="1" applyAlignment="1">
      <alignment horizontal="right" vertical="center" wrapText="1" readingOrder="2"/>
    </xf>
    <xf numFmtId="0" fontId="7" fillId="0" borderId="11" xfId="1" applyFont="1" applyBorder="1" applyAlignment="1">
      <alignment horizontal="right" vertical="center" wrapText="1" readingOrder="2"/>
    </xf>
    <xf numFmtId="0" fontId="7" fillId="0" borderId="9" xfId="1" applyFont="1" applyBorder="1" applyAlignment="1">
      <alignment horizontal="right" vertical="center" wrapText="1" readingOrder="2"/>
    </xf>
    <xf numFmtId="0" fontId="7" fillId="0" borderId="12" xfId="1" applyFont="1" applyBorder="1" applyAlignment="1">
      <alignment horizontal="right" vertical="center" wrapText="1" readingOrder="2"/>
    </xf>
    <xf numFmtId="0" fontId="7" fillId="0" borderId="13" xfId="1" applyFont="1" applyBorder="1" applyAlignment="1">
      <alignment horizontal="right" vertical="center" wrapText="1" readingOrder="2"/>
    </xf>
    <xf numFmtId="0" fontId="7" fillId="0" borderId="14" xfId="1" applyFont="1" applyBorder="1" applyAlignment="1">
      <alignment horizontal="right" vertical="center" wrapText="1" readingOrder="2"/>
    </xf>
    <xf numFmtId="0" fontId="1" fillId="5" borderId="5" xfId="0" applyFont="1" applyFill="1" applyBorder="1" applyAlignment="1">
      <alignment horizontal="center" readingOrder="2"/>
    </xf>
    <xf numFmtId="0" fontId="0" fillId="5" borderId="6" xfId="0" applyFill="1" applyBorder="1" applyAlignment="1">
      <alignment horizontal="center" readingOrder="2"/>
    </xf>
    <xf numFmtId="1" fontId="1" fillId="2" borderId="8" xfId="1" applyNumberFormat="1" applyFont="1" applyFill="1" applyBorder="1" applyAlignment="1">
      <alignment horizontal="center" vertical="center" readingOrder="2"/>
    </xf>
    <xf numFmtId="1" fontId="1" fillId="2" borderId="2" xfId="1" applyNumberFormat="1" applyFont="1" applyFill="1" applyBorder="1" applyAlignment="1">
      <alignment horizontal="center" vertical="center" readingOrder="2"/>
    </xf>
    <xf numFmtId="0" fontId="13" fillId="0" borderId="2" xfId="0" applyFont="1" applyBorder="1" applyAlignment="1">
      <alignment readingOrder="2"/>
    </xf>
    <xf numFmtId="0" fontId="13" fillId="0" borderId="2" xfId="0" applyFont="1" applyBorder="1" applyAlignment="1">
      <alignment wrapText="1" readingOrder="2"/>
    </xf>
    <xf numFmtId="0" fontId="14" fillId="0" borderId="2" xfId="0" applyFont="1" applyBorder="1" applyAlignment="1">
      <alignment horizontal="center" readingOrder="2"/>
    </xf>
    <xf numFmtId="0" fontId="13" fillId="0" borderId="2" xfId="0" applyFont="1" applyFill="1" applyBorder="1" applyAlignment="1">
      <alignment vertical="center" readingOrder="2"/>
    </xf>
    <xf numFmtId="0" fontId="13" fillId="0" borderId="2" xfId="0" applyFont="1" applyFill="1" applyBorder="1" applyAlignment="1">
      <alignment readingOrder="2"/>
    </xf>
    <xf numFmtId="0" fontId="15" fillId="0" borderId="2" xfId="0" applyFont="1" applyFill="1" applyBorder="1" applyAlignment="1">
      <alignment readingOrder="2"/>
    </xf>
    <xf numFmtId="0" fontId="13" fillId="0" borderId="2" xfId="0" applyFont="1" applyFill="1" applyBorder="1" applyAlignment="1">
      <alignment horizontal="right" readingOrder="2"/>
    </xf>
    <xf numFmtId="0" fontId="13" fillId="0" borderId="1" xfId="0" applyFont="1" applyFill="1" applyBorder="1" applyAlignment="1">
      <alignment horizontal="right" readingOrder="2"/>
    </xf>
    <xf numFmtId="0" fontId="13" fillId="0" borderId="2" xfId="0" applyFont="1" applyBorder="1" applyAlignment="1">
      <alignment horizontal="right" readingOrder="2"/>
    </xf>
    <xf numFmtId="0" fontId="13" fillId="0" borderId="1" xfId="0" applyFont="1" applyBorder="1" applyAlignment="1">
      <alignment horizontal="right" readingOrder="2"/>
    </xf>
    <xf numFmtId="0" fontId="14" fillId="0" borderId="2" xfId="0" applyFont="1" applyFill="1" applyBorder="1" applyAlignment="1">
      <alignment horizontal="right" readingOrder="2"/>
    </xf>
    <xf numFmtId="0" fontId="18" fillId="0" borderId="9" xfId="0" applyFont="1" applyBorder="1" applyAlignment="1">
      <alignment horizontal="right" vertical="center" wrapText="1" readingOrder="2"/>
    </xf>
    <xf numFmtId="0" fontId="18" fillId="0" borderId="12" xfId="0" applyFont="1" applyBorder="1" applyAlignment="1">
      <alignment horizontal="right" vertical="center" wrapText="1" readingOrder="2"/>
    </xf>
    <xf numFmtId="0" fontId="18" fillId="0" borderId="13" xfId="0" applyFont="1" applyBorder="1" applyAlignment="1">
      <alignment horizontal="right" vertical="center" wrapText="1" readingOrder="2"/>
    </xf>
    <xf numFmtId="0" fontId="18" fillId="0" borderId="14" xfId="0" applyFont="1" applyBorder="1" applyAlignment="1">
      <alignment horizontal="right" vertical="center" wrapText="1" readingOrder="2"/>
    </xf>
    <xf numFmtId="0" fontId="18" fillId="0" borderId="10" xfId="0" applyFont="1" applyBorder="1" applyAlignment="1">
      <alignment horizontal="right" wrapText="1" readingOrder="2"/>
    </xf>
    <xf numFmtId="0" fontId="18" fillId="0" borderId="17" xfId="0" applyFont="1" applyBorder="1" applyAlignment="1">
      <alignment horizontal="right" wrapText="1" readingOrder="2"/>
    </xf>
    <xf numFmtId="0" fontId="18" fillId="0" borderId="11" xfId="0" applyFont="1" applyBorder="1" applyAlignment="1">
      <alignment horizontal="right" wrapText="1" readingOrder="2"/>
    </xf>
    <xf numFmtId="0" fontId="17" fillId="0" borderId="9" xfId="0" applyFont="1" applyBorder="1" applyAlignment="1">
      <alignment horizontal="right" wrapText="1" readingOrder="2"/>
    </xf>
    <xf numFmtId="0" fontId="17" fillId="0" borderId="0" xfId="0" applyFont="1" applyBorder="1" applyAlignment="1">
      <alignment horizontal="right" wrapText="1" readingOrder="2"/>
    </xf>
    <xf numFmtId="0" fontId="17" fillId="0" borderId="12" xfId="0" applyFont="1" applyBorder="1" applyAlignment="1">
      <alignment horizontal="right" wrapText="1" readingOrder="2"/>
    </xf>
    <xf numFmtId="0" fontId="18" fillId="0" borderId="9" xfId="0" applyFont="1" applyBorder="1" applyAlignment="1">
      <alignment horizontal="right" readingOrder="2"/>
    </xf>
    <xf numFmtId="0" fontId="18" fillId="0" borderId="0" xfId="0" applyFont="1" applyBorder="1" applyAlignment="1">
      <alignment horizontal="right" readingOrder="2"/>
    </xf>
    <xf numFmtId="0" fontId="18" fillId="0" borderId="12" xfId="0" applyFont="1" applyBorder="1" applyAlignment="1">
      <alignment horizontal="right" readingOrder="2"/>
    </xf>
    <xf numFmtId="0" fontId="18" fillId="0" borderId="13" xfId="0" applyFont="1" applyBorder="1" applyAlignment="1">
      <alignment horizontal="right" readingOrder="2"/>
    </xf>
    <xf numFmtId="0" fontId="18" fillId="0" borderId="18" xfId="0" applyFont="1" applyBorder="1" applyAlignment="1">
      <alignment horizontal="right" readingOrder="2"/>
    </xf>
    <xf numFmtId="0" fontId="18" fillId="0" borderId="14" xfId="0" applyFont="1" applyBorder="1" applyAlignment="1">
      <alignment horizontal="right" readingOrder="2"/>
    </xf>
    <xf numFmtId="3" fontId="13" fillId="5" borderId="2" xfId="0" applyNumberFormat="1" applyFont="1" applyFill="1" applyBorder="1" applyAlignment="1" applyProtection="1">
      <alignment horizontal="center" readingOrder="2"/>
      <protection locked="0"/>
    </xf>
    <xf numFmtId="0" fontId="13" fillId="0" borderId="2" xfId="0" applyFont="1" applyBorder="1" applyAlignment="1" applyProtection="1">
      <alignment horizontal="center" readingOrder="2"/>
      <protection locked="0"/>
    </xf>
    <xf numFmtId="1" fontId="13" fillId="5" borderId="2" xfId="0" applyNumberFormat="1" applyFont="1" applyFill="1" applyBorder="1" applyAlignment="1" applyProtection="1">
      <alignment horizontal="center" vertical="center" readingOrder="2"/>
      <protection locked="0"/>
    </xf>
    <xf numFmtId="1" fontId="13" fillId="0" borderId="2" xfId="0" applyNumberFormat="1" applyFont="1" applyBorder="1" applyAlignment="1" applyProtection="1">
      <alignment horizontal="center" readingOrder="2"/>
      <protection locked="0"/>
    </xf>
    <xf numFmtId="1" fontId="13" fillId="5" borderId="2" xfId="0" applyNumberFormat="1" applyFont="1" applyFill="1" applyBorder="1" applyAlignment="1" applyProtection="1">
      <alignment horizontal="center" readingOrder="2"/>
      <protection locked="0"/>
    </xf>
    <xf numFmtId="0" fontId="13" fillId="0" borderId="3" xfId="0" applyFont="1" applyBorder="1" applyAlignment="1">
      <alignment readingOrder="2"/>
    </xf>
    <xf numFmtId="0" fontId="13" fillId="0" borderId="3" xfId="0" applyFont="1" applyBorder="1" applyAlignment="1" applyProtection="1">
      <alignment horizontal="center" readingOrder="2"/>
      <protection locked="0"/>
    </xf>
    <xf numFmtId="0" fontId="13" fillId="0" borderId="0" xfId="0" applyFont="1" applyAlignment="1">
      <alignment readingOrder="2"/>
    </xf>
    <xf numFmtId="0" fontId="13" fillId="0" borderId="0" xfId="0" applyFont="1" applyAlignment="1" applyProtection="1">
      <alignment horizontal="center" readingOrder="2"/>
      <protection locked="0"/>
    </xf>
    <xf numFmtId="0" fontId="13" fillId="5" borderId="5" xfId="0" applyFont="1" applyFill="1" applyBorder="1" applyAlignment="1">
      <alignment horizontal="center" readingOrder="2"/>
    </xf>
    <xf numFmtId="0" fontId="13" fillId="5" borderId="6" xfId="0" applyFont="1" applyFill="1" applyBorder="1" applyAlignment="1">
      <alignment horizontal="center" readingOrder="2"/>
    </xf>
    <xf numFmtId="0" fontId="13" fillId="0" borderId="4" xfId="0" applyFont="1" applyBorder="1" applyAlignment="1">
      <alignment readingOrder="2"/>
    </xf>
    <xf numFmtId="0" fontId="13" fillId="0" borderId="4" xfId="0" applyFont="1" applyFill="1" applyBorder="1" applyAlignment="1">
      <alignment horizontal="center" readingOrder="2"/>
    </xf>
    <xf numFmtId="0" fontId="13" fillId="0" borderId="2" xfId="0" applyFont="1" applyBorder="1" applyAlignment="1">
      <alignment horizontal="center" readingOrder="2"/>
    </xf>
    <xf numFmtId="0" fontId="13" fillId="0" borderId="0" xfId="0" applyFont="1" applyAlignment="1">
      <alignment horizontal="center" readingOrder="2"/>
    </xf>
    <xf numFmtId="0" fontId="18" fillId="0" borderId="10" xfId="0" applyFont="1" applyBorder="1" applyAlignment="1">
      <alignment horizontal="right" vertical="center" readingOrder="2"/>
    </xf>
    <xf numFmtId="0" fontId="18" fillId="0" borderId="11" xfId="0" applyFont="1" applyBorder="1" applyAlignment="1">
      <alignment horizontal="right" vertical="center" readingOrder="2"/>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8D17ED6-7400-4B26-A44E-EF92C582C601}" diskRevisions="1" revisionId="26" version="2">
  <header guid="{DAEF337D-740B-49A8-8A62-FEEFF5E026EC}" dateTime="2014-01-22T13:57:06" maxSheetId="5" userName="Khalid Abu-Khalid" r:id="rId1">
    <sheetIdMap count="4">
      <sheetId val="1"/>
      <sheetId val="2"/>
      <sheetId val="3"/>
      <sheetId val="4"/>
    </sheetIdMap>
  </header>
  <header guid="{25A8D2DF-EB44-4D7C-A7CC-0F6980D30FA3}" dateTime="2014-01-23T09:06:42" maxSheetId="5" userName="Khalid Abu-Khalid" r:id="rId2" minRId="1" maxRId="3">
    <sheetIdMap count="4">
      <sheetId val="1"/>
      <sheetId val="2"/>
      <sheetId val="3"/>
      <sheetId val="4"/>
    </sheetIdMap>
  </header>
  <header guid="{C192B5AA-7A7B-4545-9E2E-A41053F07AD1}" dateTime="2014-01-23T09:12:14" maxSheetId="5" userName="Khalid Abu-Khalid" r:id="rId3" minRId="4" maxRId="13">
    <sheetIdMap count="4">
      <sheetId val="1"/>
      <sheetId val="2"/>
      <sheetId val="3"/>
      <sheetId val="4"/>
    </sheetIdMap>
  </header>
  <header guid="{1B3C4981-CD53-412F-A5A8-994FDAC9CDCD}" dateTime="2014-01-23T09:14:51" maxSheetId="5" userName="Khalid Abu-Khalid" r:id="rId4" minRId="14">
    <sheetIdMap count="4">
      <sheetId val="1"/>
      <sheetId val="2"/>
      <sheetId val="3"/>
      <sheetId val="4"/>
    </sheetIdMap>
  </header>
  <header guid="{3CD7E89D-4245-4AC3-B51A-1A4395111BB3}" dateTime="2014-01-23T09:17:48" maxSheetId="5" userName="Khalid Abu-Khalid" r:id="rId5" minRId="15" maxRId="17">
    <sheetIdMap count="4">
      <sheetId val="1"/>
      <sheetId val="2"/>
      <sheetId val="3"/>
      <sheetId val="4"/>
    </sheetIdMap>
  </header>
  <header guid="{FE06F34F-8106-4FA1-9B3E-B395FA0C0A75}" dateTime="2014-01-23T09:22:39" maxSheetId="5" userName="Khalid Abu-Khalid" r:id="rId6" minRId="18">
    <sheetIdMap count="4">
      <sheetId val="1"/>
      <sheetId val="2"/>
      <sheetId val="3"/>
      <sheetId val="4"/>
    </sheetIdMap>
  </header>
  <header guid="{45FFF279-8076-48DF-8CA2-0DCC910FC5D4}" dateTime="2014-01-23T09:28:07" maxSheetId="5" userName="Khalid Abu-Khalid" r:id="rId7">
    <sheetIdMap count="4">
      <sheetId val="1"/>
      <sheetId val="2"/>
      <sheetId val="3"/>
      <sheetId val="4"/>
    </sheetIdMap>
  </header>
  <header guid="{84924F71-945F-4519-8300-DF4F40B54B17}" dateTime="2014-01-23T10:21:43" maxSheetId="5" userName="Khalid Abu-Khalid" r:id="rId8" minRId="19" maxRId="23">
    <sheetIdMap count="4">
      <sheetId val="1"/>
      <sheetId val="2"/>
      <sheetId val="3"/>
      <sheetId val="4"/>
    </sheetIdMap>
  </header>
  <header guid="{34D376BD-25FA-4E27-84BF-ECC865E4B33F}" dateTime="2014-01-23T10:29:36" maxSheetId="5" userName="Khalid Abu-Khalid" r:id="rId9">
    <sheetIdMap count="4">
      <sheetId val="1"/>
      <sheetId val="2"/>
      <sheetId val="3"/>
      <sheetId val="4"/>
    </sheetIdMap>
  </header>
  <header guid="{C8D17ED6-7400-4B26-A44E-EF92C582C601}" dateTime="2014-01-23T12:54:50" maxSheetId="6" userName="Sarah Ahmad" r:id="rId10" minRId="24" maxRId="26">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0:B16" start="0" length="2147483647">
    <dxf>
      <font>
        <color theme="1"/>
      </font>
    </dxf>
  </rfmt>
  <rcmt sheetId="2" cell="B1" guid="{00000000-0000-0000-0000-000000000000}" action="delete" author="Khalid Abu-Khalid"/>
  <rfmt sheetId="2" sqref="E7:E18" start="0" length="2147483647">
    <dxf>
      <font>
        <color theme="1"/>
      </font>
    </dxf>
  </rfmt>
  <rcc rId="24" sId="2">
    <oc r="B25" t="inlineStr">
      <is>
        <t>مدقق بعد الادخال6</t>
      </is>
    </oc>
    <nc r="B25" t="inlineStr">
      <is>
        <r>
          <t>مدقق بعد الادخال</t>
        </r>
        <r>
          <rPr>
            <vertAlign val="superscript"/>
            <sz val="8"/>
            <color rgb="FFFF0000"/>
            <rFont val="Arial"/>
            <family val="2"/>
          </rPr>
          <t>6</t>
        </r>
      </is>
    </nc>
  </rcc>
  <rcc rId="25" sId="2">
    <oc r="B27" t="inlineStr">
      <is>
        <r>
          <t xml:space="preserve">مشرف قاعة مسؤول عن الاستمارات </t>
        </r>
        <r>
          <rPr>
            <vertAlign val="superscript"/>
            <sz val="10"/>
            <color rgb="FFFF0000"/>
            <rFont val="Arial"/>
            <family val="2"/>
          </rPr>
          <t>6</t>
        </r>
      </is>
    </oc>
    <nc r="B27" t="inlineStr">
      <is>
        <r>
          <t>مشرف قاعة مسؤول عن الاستمارات</t>
        </r>
        <r>
          <rPr>
            <vertAlign val="superscript"/>
            <sz val="10"/>
            <color rgb="FFFF0000"/>
            <rFont val="Arial"/>
            <family val="2"/>
          </rPr>
          <t xml:space="preserve"> 6</t>
        </r>
      </is>
    </nc>
  </rcc>
  <rfmt sheetId="2" sqref="B27" start="0" length="2147483647">
    <dxf>
      <font>
        <color theme="1"/>
      </font>
    </dxf>
  </rfmt>
  <rfmt sheetId="2" sqref="B25" start="0" length="2147483647">
    <dxf>
      <font>
        <color theme="1"/>
      </font>
    </dxf>
  </rfmt>
  <rfmt sheetId="2" sqref="E27:E33" start="0" length="2147483647">
    <dxf>
      <font>
        <color theme="1"/>
      </font>
    </dxf>
  </rfmt>
  <rfmt sheetId="2" sqref="B39:C42" start="0" length="2147483647">
    <dxf>
      <font>
        <color theme="1"/>
      </font>
    </dxf>
  </rfmt>
  <rcmt sheetId="1" cell="B24" guid="{00000000-0000-0000-0000-000000000000}" action="delete" author="Khalid Abu-Khalid"/>
  <rcmt sheetId="1" cell="B23" guid="{00000000-0000-0000-0000-000000000000}" action="delete" author="Khalid Abu-Khalid"/>
  <rcmt sheetId="1" cell="B21" guid="{00000000-0000-0000-0000-000000000000}" action="delete" author="Khalid Abu-Khalid"/>
  <rfmt sheetId="1" sqref="B21:F24" start="0" length="2147483647">
    <dxf>
      <font>
        <color theme="1"/>
      </font>
    </dxf>
  </rfmt>
  <rcmt sheetId="4" cell="B8" guid="{00000000-0000-0000-0000-000000000000}" action="delete" author="Khalid Abu-Khalid"/>
  <rcmt sheetId="4" cell="B12" guid="{00000000-0000-0000-0000-000000000000}" action="delete" author="Khalid Abu-Khalid"/>
  <rcmt sheetId="4" cell="B25" guid="{00000000-0000-0000-0000-000000000000}" action="delete" author="Khalid Abu-Khalid"/>
  <rfmt sheetId="4" sqref="B8:C26" start="0" length="2147483647">
    <dxf>
      <font>
        <color theme="1"/>
      </font>
    </dxf>
  </rfmt>
  <ris rId="26" sheetId="5" name="[~3803082.xlsx]Sheet1" sheetPosition="4"/>
  <rcv guid="{14125634-69E8-4A12-A4B8-631173C358A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21" guid="{00000000-0000-0000-0000-000000000000}" action="delete" author="Khalid Abu-Khalid"/>
  <rcmt sheetId="1" cell="B21" guid="{00000000-0000-0000-0000-000000000000}" action="delete" author="Khalid Abu-Khalid"/>
  <rcc rId="1" sId="1">
    <oc r="B21" t="inlineStr">
      <is>
        <r>
          <rPr>
            <vertAlign val="superscript"/>
            <sz val="8"/>
            <rFont val="Arial"/>
            <family val="2"/>
          </rPr>
          <t xml:space="preserve">1 </t>
        </r>
        <r>
          <rPr>
            <sz val="8"/>
            <rFont val="Arial"/>
            <family val="2"/>
          </rPr>
          <t xml:space="preserve"> </t>
        </r>
        <r>
          <rPr>
            <sz val="8"/>
            <rFont val="Arial"/>
            <family val="2"/>
          </rPr>
          <t xml:space="preserve">ينبغي لمن يجري المقابلات أن يكون قادراً على استكمال مقابلة 3 - 4 أسر بالمتوسط لكل يوم، بما في ذلك استطلاعات الرأي، ويعد هذا العدد شاملاً بمعني أنه يتضمن إعادة زيارة الأسر . أما السعي لزيادة أعداد أسر اليوم الواحد فسيؤدي إلى حدوث مشكلات في نوعية البيانات.  </t>
        </r>
      </is>
    </oc>
    <nc r="B21" t="inlineStr">
      <is>
        <r>
          <rPr>
            <vertAlign val="superscript"/>
            <sz val="8"/>
            <rFont val="Arial"/>
            <family val="2"/>
          </rPr>
          <t xml:space="preserve">1 </t>
        </r>
        <r>
          <rPr>
            <sz val="8"/>
            <rFont val="Arial"/>
            <family val="2"/>
          </rPr>
          <t xml:space="preserve"> ينبغي أن يكون الباحث قادراً على استكمال مقابلة 3 - 4 أسر بالمتوسط لكل يوم، بما يشمل جميع الاستمارت، ويعتبر هذا العدد شاملا للاسر التي يتم اعادة زيارتها ايضا . أما السعي لزيادة أعداد أسر اليوم الواحد فسيؤدي إلى حدوث مشكلات في نوعية البيانات.  </t>
        </r>
      </is>
    </nc>
  </rcc>
  <rfmt sheetId="1" sqref="B21:F21" start="0" length="2147483647">
    <dxf>
      <font>
        <color rgb="FFFF0000"/>
      </font>
    </dxf>
  </rfmt>
  <rfmt sheetId="1" sqref="B22:F22" start="0" length="2147483647">
    <dxf>
      <font>
        <color rgb="FFFF0000"/>
      </font>
    </dxf>
  </rfmt>
  <rfmt sheetId="1" sqref="B22:F22" start="0" length="2147483647">
    <dxf>
      <font>
        <color auto="1"/>
      </font>
    </dxf>
  </rfmt>
  <rfmt sheetId="1" sqref="B23:F23" start="0" length="2147483647">
    <dxf>
      <font>
        <color rgb="FFFF0000"/>
      </font>
    </dxf>
  </rfmt>
  <rcc rId="2" sId="1">
    <oc r="B24" t="inlineStr">
      <is>
        <r>
          <rPr>
            <vertAlign val="superscript"/>
            <sz val="8"/>
            <rFont val="Arial"/>
            <family val="2"/>
          </rPr>
          <t>4</t>
        </r>
        <r>
          <rPr>
            <sz val="8"/>
            <rFont val="Arial"/>
            <family val="2"/>
          </rPr>
          <t xml:space="preserve"> يوصي المسح العنقودي متعدد المؤشرات  بمعدل 15 إلى 25 أسرة لكل مجموعة. </t>
        </r>
      </is>
    </oc>
    <nc r="B24" t="inlineStr">
      <is>
        <r>
          <rPr>
            <vertAlign val="superscript"/>
            <sz val="8"/>
            <rFont val="Arial"/>
            <family val="2"/>
          </rPr>
          <t>4</t>
        </r>
        <r>
          <rPr>
            <sz val="8"/>
            <rFont val="Arial"/>
            <family val="2"/>
          </rPr>
          <t xml:space="preserve"> يوصي المسح العنقودي متعدد المؤشرات أن يكون عدد الاسر في العنقود الواحد بين 15 إلى 25 أسرة  </t>
        </r>
      </is>
    </nc>
  </rcc>
  <rfmt sheetId="1" sqref="B24:F24" start="0" length="2147483647">
    <dxf>
      <font>
        <color rgb="FFFF0000"/>
      </font>
    </dxf>
  </rfmt>
  <rcc rId="3" sId="1">
    <oc r="B23" t="inlineStr">
      <is>
        <r>
          <rPr>
            <vertAlign val="superscript"/>
            <sz val="8"/>
            <rFont val="Arial"/>
            <family val="2"/>
          </rPr>
          <t>3</t>
        </r>
        <r>
          <rPr>
            <sz val="8"/>
            <rFont val="Arial"/>
            <family val="2"/>
          </rPr>
          <t xml:space="preserve">  يوصي المسح العنقودي متعدد المؤشرات بأن يكون لدى الفرق الميدانية 4 أشخاص يجرون المقابلات (1 مشرف، 1 مراجع 1، 1 مقيّم)</t>
        </r>
      </is>
    </oc>
    <nc r="B23" t="inlineStr">
      <is>
        <r>
          <rPr>
            <vertAlign val="superscript"/>
            <sz val="8"/>
            <color rgb="FFFF0000"/>
            <rFont val="Arial"/>
            <family val="2"/>
          </rPr>
          <t>3</t>
        </r>
        <r>
          <rPr>
            <sz val="8"/>
            <color rgb="FFFF0000"/>
            <rFont val="Arial"/>
            <family val="2"/>
          </rPr>
          <t xml:space="preserve">  يوصي المسح العنقودي متعدد المؤشرات بأن يتكون فريق العمل من 4 باحثين ميدانيين اضافة الى ( مشرف واحد، ومدقق واحد ، وشخص لقياس اطوال واوزان الاطفال)</t>
        </r>
      </is>
    </nc>
  </rcc>
  <rcmt sheetId="1" cell="E26" guid="{00000000-0000-0000-0000-000000000000}" action="delete" author="Khalid Abu-Khali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2">
    <oc r="B16" t="inlineStr">
      <is>
        <t xml:space="preserve"> عدد الموظفين الذي يجرون المقابلات في كل فريق </t>
      </is>
    </oc>
    <nc r="B16" t="inlineStr">
      <is>
        <r>
          <t xml:space="preserve"> </t>
        </r>
        <r>
          <rPr>
            <sz val="10"/>
            <color rgb="FFFF0000"/>
            <rFont val="Arial"/>
            <family val="2"/>
          </rPr>
          <t>عدد الباحثين الميدانيين في كل فريق</t>
        </r>
        <r>
          <rPr>
            <sz val="10"/>
            <rFont val="Arial"/>
            <family val="2"/>
          </rPr>
          <t xml:space="preserve"> </t>
        </r>
      </is>
    </nc>
  </rcc>
  <rcc rId="5" sId="2">
    <oc r="B14" t="inlineStr">
      <is>
        <t>عدد الأسر التي تمت زيارتها في اليوم لكل موظف يتولى إجراء المقابلات</t>
      </is>
    </oc>
    <nc r="B14" t="inlineStr">
      <is>
        <r>
          <t xml:space="preserve">عدد الأسر التي تمت زيارتها في اليوم </t>
        </r>
        <r>
          <rPr>
            <sz val="10"/>
            <color rgb="FFFF0000"/>
            <rFont val="Arial"/>
            <family val="2"/>
          </rPr>
          <t>لكل باحث ميداني</t>
        </r>
      </is>
    </nc>
  </rcc>
  <rcc rId="6" sId="2">
    <oc r="B10" t="inlineStr">
      <is>
        <t xml:space="preserve">عدد الأسر لكل مجموعة </t>
      </is>
    </oc>
    <nc r="B10" t="inlineStr">
      <is>
        <t xml:space="preserve">عدد الأسر في كل عنقود </t>
      </is>
    </nc>
  </rcc>
  <rfmt sheetId="2" sqref="B10" start="0" length="2147483647">
    <dxf>
      <font>
        <color rgb="FFFF0000"/>
      </font>
    </dxf>
  </rfmt>
  <rcc rId="7" sId="2">
    <oc r="E8" t="inlineStr">
      <is>
        <t>عدد المجموعات</t>
      </is>
    </oc>
    <nc r="E8" t="inlineStr">
      <is>
        <t>عدد العناقيد</t>
      </is>
    </nc>
  </rcc>
  <rfmt sheetId="2" sqref="E8" start="0" length="2147483647">
    <dxf>
      <font>
        <color rgb="FFFF0000"/>
      </font>
    </dxf>
  </rfmt>
  <rcc rId="8" sId="2">
    <oc r="E16" t="inlineStr">
      <is>
        <t>المقابِلون</t>
      </is>
    </oc>
    <nc r="E16" t="inlineStr">
      <is>
        <t>الباحثون الميدانيون</t>
      </is>
    </nc>
  </rcc>
  <rfmt sheetId="2" sqref="E16" start="0" length="2147483647">
    <dxf>
      <font>
        <color rgb="FFFF0000"/>
      </font>
    </dxf>
  </rfmt>
  <rcc rId="9" sId="2">
    <oc r="E17" t="inlineStr">
      <is>
        <t>المراجعون</t>
      </is>
    </oc>
    <nc r="E17" t="inlineStr">
      <is>
        <t>المدققون</t>
      </is>
    </nc>
  </rcc>
  <rfmt sheetId="2" sqref="E17" start="0" length="2147483647">
    <dxf>
      <font>
        <color rgb="FFFF0000"/>
      </font>
    </dxf>
  </rfmt>
  <rcc rId="10" sId="2">
    <oc r="E18" t="inlineStr">
      <is>
        <t>المقيّمون</t>
      </is>
    </oc>
    <nc r="E18" t="inlineStr">
      <is>
        <t>المساعدون (المختصون بقياس الطول والوزن)</t>
      </is>
    </nc>
  </rcc>
  <rfmt sheetId="2" sqref="E18" start="0" length="2147483647">
    <dxf>
      <font>
        <color rgb="FFFF0000"/>
      </font>
    </dxf>
  </rfmt>
  <rcc rId="11" sId="2" odxf="1" dxf="1">
    <oc r="E27" t="inlineStr">
      <is>
        <t>المقابِلون</t>
      </is>
    </oc>
    <nc r="E27" t="inlineStr">
      <is>
        <t>الباحثون الميدانيون</t>
      </is>
    </nc>
    <odxf>
      <font/>
    </odxf>
    <ndxf>
      <font>
        <color rgb="FFFF0000"/>
      </font>
    </ndxf>
  </rcc>
  <rcc rId="12" sId="2" odxf="1" dxf="1">
    <oc r="E28" t="inlineStr">
      <is>
        <t>المراجعون</t>
      </is>
    </oc>
    <nc r="E28" t="inlineStr">
      <is>
        <t>المدققون</t>
      </is>
    </nc>
    <odxf>
      <font/>
    </odxf>
    <ndxf>
      <font>
        <color rgb="FFFF0000"/>
      </font>
    </ndxf>
  </rcc>
  <rcc rId="13" sId="2" odxf="1" dxf="1">
    <oc r="E29" t="inlineStr">
      <is>
        <t>المقيّمون</t>
      </is>
    </oc>
    <nc r="E29" t="inlineStr">
      <is>
        <t>المساعدون (المختصون بقياس الطول والوزن)</t>
      </is>
    </nc>
    <odxf>
      <font/>
    </odxf>
    <ndxf>
      <font>
        <color rgb="FFFF0000"/>
      </font>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2">
    <oc r="B39" t="inlineStr">
      <is>
        <r>
          <rPr>
            <vertAlign val="superscript"/>
            <sz val="8"/>
            <rFont val="Arial"/>
            <family val="2"/>
          </rPr>
          <t xml:space="preserve">6 </t>
        </r>
        <r>
          <rPr>
            <sz val="8"/>
            <rFont val="Arial"/>
            <family val="2"/>
          </rPr>
          <t xml:space="preserve"> .يوصي المسح العنقودي متعدد المؤشرات أن يتم إطلاع وتعريف موظفي إدخال البيانات أيضاً حول الاستطلاع أثناء التدريب الرئيسي على العمل الميداني. كما يجب شمل كلٍ من موظفي إدخال البيانات، والمراجعين الثانويين، وإداريو الإستطلاع، و"إن أمكن" موظفي إدخال البيانات في مجموع المشاركين في تدريب الرئيسي على العمل الميداني    </t>
        </r>
      </is>
    </oc>
    <nc r="B39" t="inlineStr">
      <is>
        <r>
          <rPr>
            <vertAlign val="superscript"/>
            <sz val="8"/>
            <rFont val="Arial"/>
            <family val="2"/>
          </rPr>
          <t xml:space="preserve">6 </t>
        </r>
        <r>
          <rPr>
            <sz val="8"/>
            <rFont val="Arial"/>
            <family val="2"/>
          </rPr>
          <t xml:space="preserve"> .يوصي المسح العنقودي متعدد المؤشرات أن يتم إطلاع وتعريف موظفي إدخال البيانات أيضاً حول </t>
        </r>
        <r>
          <rPr>
            <sz val="8"/>
            <color rgb="FFFF0000"/>
            <rFont val="Arial"/>
            <family val="2"/>
          </rPr>
          <t>الاستمارة</t>
        </r>
        <r>
          <rPr>
            <sz val="8"/>
            <rFont val="Arial"/>
            <family val="2"/>
          </rPr>
          <t xml:space="preserve"> أثناء التدريب الرئيسي على العمل الميداني. كما يجب شمل كلٍ من موظفي إدخال البيانات، والمراجعين الثانويين، وإداريو الإستطلاع، و"إن أمكن" موظفي إدخال البيانات في مجموع المشاركين في تدريب الرئيسي على العمل الميداني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3">
    <oc r="B2" t="inlineStr">
      <is>
        <t xml:space="preserve"> أدخل القيم الناتجة عن خطة المسح العنقودي متعدد المؤشرات والقيم الناتجة عن الاستطلاعات السابقة في جدول قيم المدخلات (الذي يتطلب مدخلات جداول الفترة الزمنية للعمل الميداني. ) و ستعرض التقديرات المطابقة لمتطلبات معالجة البيانات في جدول قيم المخرجات </t>
      </is>
    </oc>
    <nc r="B2" t="inlineStr">
      <is>
        <r>
          <t xml:space="preserve"> أدخل القيم الناتجة عن خطة المسح العنقودي متعدد المؤشرات والقيم الناتجة عن </t>
        </r>
        <r>
          <rPr>
            <i/>
            <sz val="8"/>
            <color rgb="FFFF0000"/>
            <rFont val="Arial"/>
            <family val="2"/>
          </rPr>
          <t>المسوح</t>
        </r>
        <r>
          <rPr>
            <i/>
            <sz val="8"/>
            <rFont val="Arial"/>
            <family val="2"/>
          </rPr>
          <t xml:space="preserve"> السابقة في جدول قيم المدخلات (الذي يتطلب مدخلات جداول الفترة الزمنية للعمل الميداني. ) و ستعرض التقديرات المطابقة لمتطلبات معالجة البيانات في جدول قيم المخرجات </t>
        </r>
      </is>
    </nc>
  </rcc>
  <rcc rId="16" sId="4">
    <oc r="B8" t="inlineStr">
      <is>
        <r>
          <t>ألواح القياس</t>
        </r>
        <r>
          <rPr>
            <vertAlign val="superscript"/>
            <sz val="10"/>
            <rFont val="Arial"/>
            <family val="2"/>
          </rPr>
          <t>9</t>
        </r>
      </is>
    </oc>
    <nc r="B8" t="inlineStr">
      <is>
        <r>
          <t>ألواح قياس الطول</t>
        </r>
        <r>
          <rPr>
            <vertAlign val="superscript"/>
            <sz val="10"/>
            <rFont val="Arial"/>
            <family val="2"/>
          </rPr>
          <t>9</t>
        </r>
      </is>
    </nc>
  </rcc>
  <rfmt sheetId="4" sqref="B8" start="0" length="2147483647">
    <dxf>
      <font>
        <color rgb="FFFF0000"/>
      </font>
    </dxf>
  </rfmt>
  <rcc rId="17" sId="4">
    <oc r="B12" t="inlineStr">
      <is>
        <r>
          <t>أدوات قياس الملوحة</t>
        </r>
        <r>
          <rPr>
            <vertAlign val="superscript"/>
            <sz val="10"/>
            <rFont val="Arial"/>
            <family val="2"/>
          </rPr>
          <t>10</t>
        </r>
      </is>
    </oc>
    <nc r="B12" t="inlineStr">
      <is>
        <r>
          <t>أدوات فحص اليود في الملح</t>
        </r>
        <r>
          <rPr>
            <vertAlign val="superscript"/>
            <sz val="10"/>
            <rFont val="Arial"/>
            <family val="2"/>
          </rPr>
          <t xml:space="preserve">10 </t>
        </r>
      </is>
    </nc>
  </rcc>
  <rfmt sheetId="4" sqref="B12" start="0" length="2147483647">
    <dxf>
      <font>
        <color rgb="FFFF0000"/>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25:C26" start="0" length="2147483647">
    <dxf>
      <font>
        <color rgb="FFFF0000"/>
      </font>
    </dxf>
  </rfmt>
  <rcc rId="18" sId="4">
    <oc r="B25" t="inlineStr">
      <is>
        <r>
          <rPr>
            <vertAlign val="superscript"/>
            <sz val="8"/>
            <rFont val="Arial"/>
            <family val="2"/>
          </rPr>
          <t>10</t>
        </r>
        <r>
          <rPr>
            <sz val="8"/>
            <rFont val="Arial"/>
            <family val="2"/>
          </rPr>
          <t xml:space="preserve"> </t>
        </r>
        <r>
          <rPr>
            <sz val="8"/>
            <rFont val="Arial"/>
            <family val="2"/>
          </rPr>
          <t xml:space="preserve">يعتمد العدد المطلوب من أدوات قياس الملوحة على 50 أسرة يتم تغطيتها لكل مجموعة من الأدوات، إضافة إلى 2 إضافيين لكل شخص يتولى إجراء المقابلة، وواحدة لكل مشترك في تدريب العمل الميداني. تتم إضافتها لتغطية متطلبات ما قبل القياس والاختبار </t>
        </r>
      </is>
    </oc>
    <nc r="B25" t="inlineStr">
      <is>
        <r>
          <rPr>
            <vertAlign val="superscript"/>
            <sz val="8"/>
            <color rgb="FFFF0000"/>
            <rFont val="Arial"/>
            <family val="2"/>
          </rPr>
          <t>10</t>
        </r>
        <r>
          <rPr>
            <sz val="8"/>
            <color rgb="FFFF0000"/>
            <rFont val="Arial"/>
            <family val="2"/>
          </rPr>
          <t xml:space="preserve"> يعتمد العدد المطلوب من أدوات فحص اليود في الملح على أن كل علبة من المواد المخصصة لهذا الفحص تخدم  50 أسرة.  إضافة إلى علبتين إضافيين لكل باحث ميداني، وواحدة لكل شخص مشارك في تدريب العمل الميداني. اضافة الى العدد الذي يتم احتياجه لتغطية الاختبار القبلي</t>
        </r>
      </is>
    </nc>
  </rcc>
  <rcv guid="{77AAB580-0293-4A7C-9248-76302667C9BB}" action="delete"/>
  <rcv guid="{77AAB580-0293-4A7C-9248-76302667C9B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B1" guid="{00000000-0000-0000-0000-000000000000}" action="delete" author="Khalid Abu-Khalid"/>
  <rcmt sheetId="1" cell="B21" guid="{6E8F9254-3CFA-45A0-9B3C-57CB5662168B}" author="Khalid Abu-Khalid" newLength="42"/>
  <rcmt sheetId="1" cell="B23" guid="{AFB47D70-57D6-4937-A043-814F8957249C}" author="Khalid Abu-Khalid" newLength="29"/>
  <rcmt sheetId="1" cell="B24" guid="{7301D305-CAEB-43CC-9AD8-18D95FC81AF3}" author="Khalid Abu-Khalid" newLength="29"/>
  <rcmt sheetId="4" cell="B8" guid="{4D1D631C-D2A2-4819-85C1-3FCF80BCF5CD}" author="Khalid Abu-Khalid" newLength="47"/>
  <rcmt sheetId="4" cell="B12" guid="{57112CA3-6C50-4DC4-B325-23AB50074721}" author="Khalid Abu-Khalid" newLength="47"/>
  <rcmt sheetId="4" cell="B25" guid="{83547468-3998-4988-AE43-C5DF1012BA9C}" author="Khalid Abu-Khalid" newLength="47"/>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25" start="0" length="2147483647">
    <dxf>
      <font>
        <color rgb="FFFF0000"/>
      </font>
    </dxf>
  </rfmt>
  <rfmt sheetId="2" sqref="B27" start="0" length="2147483647">
    <dxf>
      <font>
        <color rgb="FFFF0000"/>
      </font>
    </dxf>
  </rfmt>
  <rcc rId="19" sId="2">
    <oc r="B27" t="inlineStr">
      <is>
        <r>
          <t>إداريو الاستطلاع</t>
        </r>
        <r>
          <rPr>
            <vertAlign val="superscript"/>
            <sz val="10"/>
            <rFont val="Arial"/>
            <family val="2"/>
          </rPr>
          <t>6</t>
        </r>
      </is>
    </oc>
    <nc r="B27" t="inlineStr">
      <is>
        <r>
          <t xml:space="preserve">مشرف قاعة مسؤول عن الاستمارات </t>
        </r>
        <r>
          <rPr>
            <vertAlign val="superscript"/>
            <sz val="10"/>
            <color rgb="FFFF0000"/>
            <rFont val="Arial"/>
            <family val="2"/>
          </rPr>
          <t>6</t>
        </r>
      </is>
    </nc>
  </rcc>
  <rcc rId="20" sId="2">
    <oc r="B39" t="inlineStr">
      <is>
        <r>
          <rPr>
            <vertAlign val="superscript"/>
            <sz val="8"/>
            <rFont val="Arial"/>
            <family val="2"/>
          </rPr>
          <t xml:space="preserve">6 </t>
        </r>
        <r>
          <rPr>
            <sz val="8"/>
            <rFont val="Arial"/>
            <family val="2"/>
          </rPr>
          <t xml:space="preserve"> .يوصي المسح العنقودي متعدد المؤشرات أن يتم إطلاع وتعريف موظفي إدخال البيانات أيضاً حول </t>
        </r>
        <r>
          <rPr>
            <sz val="8"/>
            <color rgb="FFFF0000"/>
            <rFont val="Arial"/>
            <family val="2"/>
          </rPr>
          <t>الاستمارة</t>
        </r>
        <r>
          <rPr>
            <sz val="8"/>
            <rFont val="Arial"/>
            <family val="2"/>
          </rPr>
          <t xml:space="preserve"> أثناء التدريب الرئيسي على العمل الميداني. كما يجب شمل كلٍ من موظفي إدخال البيانات، والمراجعين الثانويين، وإداريو الإستطلاع، و"إن أمكن" موظفي إدخال البيانات في مجموع المشاركين في تدريب الرئيسي على العمل الميداني    </t>
        </r>
      </is>
    </oc>
    <nc r="B39" t="inlineStr">
      <is>
        <r>
          <rPr>
            <vertAlign val="superscript"/>
            <sz val="8"/>
            <rFont val="Arial"/>
            <family val="2"/>
          </rPr>
          <t xml:space="preserve">6 </t>
        </r>
        <r>
          <rPr>
            <sz val="8"/>
            <rFont val="Arial"/>
            <family val="2"/>
          </rPr>
          <t xml:space="preserve"> .</t>
        </r>
        <r>
          <rPr>
            <sz val="8"/>
            <color rgb="FFFF0000"/>
            <rFont val="Arial"/>
            <family val="2"/>
          </rPr>
          <t>يوصي المسح العنقودي متعدد المؤشرات أن يتم إطلاع وتعريف موظفي إدخال البيانات أيضاً حول الاستمارة أثناء التدريب الرئيسي على العمل الميداني. كما يجب شمل كلٍ من موظفي إدخال البيانات، والمدققين الذين سيتولون عملية التدقيق بعد الادخال، ومشرفي القاعات المسؤلون عن الاستمارات التي ترد للادخال و"إن أمكن" موظفي إدخال البيانات في مجموع المشاركين في التدريب الرئيسي على العمل الميداني</t>
        </r>
        <r>
          <rPr>
            <sz val="8"/>
            <rFont val="Arial"/>
            <family val="2"/>
          </rPr>
          <t xml:space="preserve">    </t>
        </r>
      </is>
    </nc>
  </rcc>
  <rcc rId="21" sId="2">
    <oc r="E32" t="inlineStr">
      <is>
        <t>مراجعون ثانويون</t>
      </is>
    </oc>
    <nc r="E32" t="inlineStr">
      <is>
        <t>مدقق بعد الادخال</t>
      </is>
    </nc>
  </rcc>
  <rfmt sheetId="2" sqref="E32" start="0" length="2147483647">
    <dxf>
      <font>
        <color rgb="FFFF0000"/>
      </font>
    </dxf>
  </rfmt>
  <rcc rId="22" sId="2">
    <oc r="B25" t="inlineStr">
      <is>
        <t>مراجعون ثانويون6</t>
      </is>
    </oc>
    <nc r="B25" t="inlineStr">
      <is>
        <t>مدقق بعد الادخال6</t>
      </is>
    </nc>
  </rcc>
  <rcc rId="23" sId="2">
    <oc r="E33" t="inlineStr">
      <is>
        <t>إداريو الاستطلاع</t>
      </is>
    </oc>
    <nc r="E33" t="inlineStr">
      <is>
        <t>مشرف قاعة مسؤول عن الاستمارات</t>
      </is>
    </nc>
  </rcc>
  <rfmt sheetId="2" sqref="E33" start="0" length="2147483647">
    <dxf>
      <font>
        <color rgb="FFFF0000"/>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B1" guid="{F1A4EAB9-B83A-4FFC-BC2A-F13728B8AA87}" author="Khalid Abu-Khalid" newLength="50"/>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4D376BD-25FA-4E27-84BF-ECC865E4B33F}" name="Sarah Ahmad" id="-110745783" dateTime="2014-01-23T12:54:5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3"/>
  <sheetViews>
    <sheetView rightToLeft="1" topLeftCell="A13" zoomScale="110" zoomScaleNormal="110" workbookViewId="0">
      <selection activeCell="E28" sqref="E28"/>
    </sheetView>
  </sheetViews>
  <sheetFormatPr defaultRowHeight="12.75" x14ac:dyDescent="0.2"/>
  <cols>
    <col min="1" max="1" width="2.140625" style="1" customWidth="1"/>
    <col min="2" max="2" width="47.85546875" style="1" customWidth="1"/>
    <col min="3" max="3" width="12.7109375" style="2" customWidth="1"/>
    <col min="4" max="4" width="3.28515625" style="2" customWidth="1"/>
    <col min="5" max="5" width="50.5703125" style="1" customWidth="1"/>
    <col min="6" max="6" width="14.7109375" style="2" customWidth="1"/>
    <col min="7" max="7" width="9.140625" style="1"/>
    <col min="8" max="8" width="10.140625" style="1" bestFit="1" customWidth="1"/>
    <col min="9" max="16384" width="9.140625" style="1"/>
  </cols>
  <sheetData>
    <row r="1" spans="2:35" ht="19.5" customHeight="1" x14ac:dyDescent="0.25">
      <c r="B1" s="87" t="s">
        <v>19</v>
      </c>
      <c r="C1" s="87"/>
      <c r="D1" s="87"/>
      <c r="E1" s="87"/>
      <c r="F1" s="87"/>
    </row>
    <row r="2" spans="2:35" ht="12.75" customHeight="1" x14ac:dyDescent="0.2">
      <c r="B2" s="88" t="s">
        <v>21</v>
      </c>
      <c r="C2" s="88"/>
      <c r="D2" s="88"/>
      <c r="E2" s="88"/>
      <c r="F2" s="88"/>
    </row>
    <row r="3" spans="2:35" ht="13.5" thickBot="1" x14ac:dyDescent="0.25">
      <c r="D3" s="3"/>
      <c r="E3" s="4"/>
      <c r="F3" s="3"/>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2:35" ht="13.5" thickBot="1" x14ac:dyDescent="0.25">
      <c r="B4" s="90" t="s">
        <v>0</v>
      </c>
      <c r="C4" s="91"/>
      <c r="D4" s="3"/>
      <c r="E4" s="92" t="s">
        <v>1</v>
      </c>
      <c r="F4" s="93"/>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2:35" ht="13.5" thickBot="1" x14ac:dyDescent="0.25">
      <c r="D5" s="3"/>
      <c r="E5" s="4"/>
      <c r="F5" s="3"/>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2:35" ht="13.5" thickBot="1" x14ac:dyDescent="0.25">
      <c r="B6" s="5" t="s">
        <v>2</v>
      </c>
      <c r="C6" s="6" t="s">
        <v>3</v>
      </c>
      <c r="D6" s="3"/>
      <c r="E6" s="5" t="s">
        <v>10</v>
      </c>
      <c r="F6" s="6" t="s">
        <v>11</v>
      </c>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7"/>
      <c r="C7" s="8"/>
      <c r="D7" s="3"/>
      <c r="E7" s="7"/>
      <c r="F7" s="8"/>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2:35" x14ac:dyDescent="0.2">
      <c r="B8" s="9" t="s">
        <v>4</v>
      </c>
      <c r="C8" s="10">
        <v>12500</v>
      </c>
      <c r="D8" s="3"/>
      <c r="E8" s="11" t="s">
        <v>12</v>
      </c>
      <c r="F8" s="12">
        <f>C8/C10</f>
        <v>4166.666666666667</v>
      </c>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2:35" x14ac:dyDescent="0.2">
      <c r="B9" s="7"/>
      <c r="C9" s="13"/>
      <c r="D9" s="3"/>
      <c r="E9" s="7"/>
      <c r="F9" s="8"/>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2:35" ht="25.5" x14ac:dyDescent="0.2">
      <c r="B10" s="14" t="s">
        <v>5</v>
      </c>
      <c r="C10" s="15">
        <v>3</v>
      </c>
      <c r="D10" s="3"/>
      <c r="E10" s="9" t="s">
        <v>13</v>
      </c>
      <c r="F10" s="16">
        <f>C10*C14</f>
        <v>12</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x14ac:dyDescent="0.2">
      <c r="B11" s="7"/>
      <c r="C11" s="17"/>
      <c r="D11" s="3"/>
      <c r="E11" s="18"/>
      <c r="F11" s="19"/>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4.25" x14ac:dyDescent="0.2">
      <c r="B12" s="9" t="s">
        <v>6</v>
      </c>
      <c r="C12" s="20">
        <v>15</v>
      </c>
      <c r="D12" s="3"/>
      <c r="E12" s="9" t="s">
        <v>14</v>
      </c>
      <c r="F12" s="16">
        <f>F10*C12</f>
        <v>180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x14ac:dyDescent="0.2">
      <c r="B13" s="7"/>
      <c r="C13" s="17"/>
      <c r="D13" s="3"/>
      <c r="E13" s="7"/>
      <c r="F13" s="19"/>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14.25" x14ac:dyDescent="0.2">
      <c r="B14" s="9" t="s">
        <v>7</v>
      </c>
      <c r="C14" s="20">
        <v>4</v>
      </c>
      <c r="D14" s="3"/>
      <c r="E14" s="21" t="s">
        <v>18</v>
      </c>
      <c r="F14" s="16">
        <f>C8/F12</f>
        <v>69.444444444444443</v>
      </c>
      <c r="G14" s="2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2:35" x14ac:dyDescent="0.2">
      <c r="B15" s="7"/>
      <c r="C15" s="17"/>
      <c r="D15" s="3"/>
      <c r="E15" s="18"/>
      <c r="F15" s="8"/>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2:35" ht="14.25" x14ac:dyDescent="0.2">
      <c r="B16" s="9" t="s">
        <v>8</v>
      </c>
      <c r="C16" s="20">
        <v>20</v>
      </c>
      <c r="D16" s="3"/>
      <c r="E16" s="23" t="s">
        <v>17</v>
      </c>
      <c r="F16" s="16">
        <f>F14/5</f>
        <v>13.888888888888889</v>
      </c>
      <c r="G16" s="4"/>
      <c r="H16" s="2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2:35" x14ac:dyDescent="0.2">
      <c r="B17" s="7"/>
      <c r="C17" s="13"/>
      <c r="D17" s="3"/>
      <c r="E17" s="25" t="s">
        <v>15</v>
      </c>
      <c r="F17" s="8"/>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2:35" x14ac:dyDescent="0.2">
      <c r="B18" s="9" t="s">
        <v>9</v>
      </c>
      <c r="C18" s="26">
        <v>41518</v>
      </c>
      <c r="D18" s="3"/>
      <c r="E18" s="11" t="s">
        <v>16</v>
      </c>
      <c r="F18" s="27">
        <f>C18+F14/5*7</f>
        <v>41615.222222222219</v>
      </c>
      <c r="G18" s="4"/>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2:35" ht="13.5" thickBot="1" x14ac:dyDescent="0.25">
      <c r="B19" s="29"/>
      <c r="C19" s="30"/>
      <c r="D19" s="3"/>
      <c r="E19" s="29"/>
      <c r="F19" s="3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2:35" x14ac:dyDescent="0.2">
      <c r="C20" s="32"/>
      <c r="D20" s="3"/>
      <c r="E20" s="22"/>
      <c r="F20" s="3"/>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22.5" customHeight="1" x14ac:dyDescent="0.2">
      <c r="B21" s="130" t="s">
        <v>74</v>
      </c>
      <c r="C21" s="131"/>
      <c r="D21" s="131"/>
      <c r="E21" s="131"/>
      <c r="F21" s="132"/>
      <c r="G21" s="4"/>
      <c r="H21" s="4"/>
      <c r="I21" s="4"/>
      <c r="J21" s="4"/>
      <c r="K21" s="4"/>
      <c r="L21" s="4"/>
      <c r="M21" s="4"/>
      <c r="N21" s="4"/>
      <c r="O21" s="4"/>
      <c r="P21" s="4"/>
      <c r="Q21" s="4"/>
      <c r="R21" s="4"/>
      <c r="S21" s="4"/>
      <c r="T21" s="4"/>
      <c r="U21" s="4"/>
      <c r="V21" s="4"/>
      <c r="W21" s="4"/>
      <c r="X21" s="4"/>
      <c r="Y21" s="4"/>
      <c r="Z21" s="4"/>
      <c r="AA21" s="4"/>
      <c r="AB21" s="4"/>
      <c r="AC21" s="4"/>
    </row>
    <row r="22" spans="2:35" ht="25.5" customHeight="1" x14ac:dyDescent="0.2">
      <c r="B22" s="133" t="s">
        <v>75</v>
      </c>
      <c r="C22" s="134"/>
      <c r="D22" s="134"/>
      <c r="E22" s="134"/>
      <c r="F22" s="135"/>
      <c r="G22" s="4"/>
      <c r="H22" s="4"/>
      <c r="I22" s="4"/>
      <c r="J22" s="4"/>
      <c r="K22" s="4"/>
      <c r="L22" s="4"/>
      <c r="M22" s="4"/>
      <c r="N22" s="4"/>
      <c r="O22" s="4"/>
      <c r="P22" s="4"/>
      <c r="Q22" s="4"/>
      <c r="R22" s="4"/>
      <c r="S22" s="4"/>
      <c r="T22" s="4"/>
      <c r="U22" s="4"/>
      <c r="V22" s="4"/>
      <c r="W22" s="4"/>
      <c r="X22" s="4"/>
      <c r="Y22" s="4"/>
      <c r="Z22" s="4"/>
      <c r="AA22" s="4"/>
      <c r="AB22" s="4"/>
      <c r="AC22" s="4"/>
    </row>
    <row r="23" spans="2:35" x14ac:dyDescent="0.2">
      <c r="B23" s="136" t="s">
        <v>76</v>
      </c>
      <c r="C23" s="137"/>
      <c r="D23" s="137"/>
      <c r="E23" s="137"/>
      <c r="F23" s="138"/>
      <c r="G23" s="4"/>
      <c r="H23" s="4"/>
      <c r="I23" s="4"/>
      <c r="J23" s="4"/>
      <c r="K23" s="4"/>
      <c r="L23" s="4"/>
      <c r="M23" s="4"/>
      <c r="N23" s="4"/>
      <c r="O23" s="4"/>
      <c r="P23" s="4"/>
      <c r="Q23" s="4"/>
      <c r="R23" s="4"/>
      <c r="S23" s="4"/>
      <c r="T23" s="4"/>
      <c r="U23" s="4"/>
      <c r="V23" s="4"/>
      <c r="W23" s="4"/>
      <c r="X23" s="4"/>
      <c r="Y23" s="4"/>
      <c r="Z23" s="4"/>
      <c r="AA23" s="4"/>
      <c r="AB23" s="4"/>
      <c r="AC23" s="4"/>
    </row>
    <row r="24" spans="2:35" x14ac:dyDescent="0.2">
      <c r="B24" s="139" t="s">
        <v>77</v>
      </c>
      <c r="C24" s="140"/>
      <c r="D24" s="140"/>
      <c r="E24" s="140"/>
      <c r="F24" s="141"/>
      <c r="G24" s="4"/>
      <c r="H24" s="4"/>
      <c r="I24" s="4"/>
      <c r="J24" s="4"/>
      <c r="K24" s="4"/>
      <c r="L24" s="4"/>
      <c r="M24" s="4"/>
      <c r="N24" s="4"/>
      <c r="O24" s="4"/>
      <c r="P24" s="4"/>
      <c r="Q24" s="4"/>
      <c r="R24" s="4"/>
      <c r="S24" s="4"/>
      <c r="T24" s="4"/>
      <c r="U24" s="4"/>
      <c r="V24" s="4"/>
      <c r="W24" s="4"/>
      <c r="X24" s="4"/>
      <c r="Y24" s="4"/>
      <c r="Z24" s="4"/>
      <c r="AA24" s="4"/>
      <c r="AB24" s="4"/>
      <c r="AC24" s="4"/>
    </row>
    <row r="25" spans="2:35"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2:35" x14ac:dyDescent="0.2">
      <c r="C26" s="1"/>
      <c r="D26" s="1"/>
      <c r="F26" s="1"/>
    </row>
    <row r="27" spans="2:35" x14ac:dyDescent="0.2">
      <c r="C27" s="1"/>
      <c r="D27" s="1"/>
      <c r="F27" s="1"/>
    </row>
    <row r="28" spans="2:35" x14ac:dyDescent="0.2">
      <c r="C28" s="1"/>
      <c r="D28" s="1"/>
      <c r="F28" s="1"/>
    </row>
    <row r="29" spans="2:35" x14ac:dyDescent="0.2">
      <c r="C29" s="1"/>
      <c r="D29" s="1"/>
      <c r="F29" s="1"/>
    </row>
    <row r="30" spans="2:35" x14ac:dyDescent="0.2">
      <c r="C30" s="1"/>
      <c r="D30" s="1"/>
      <c r="F30" s="1"/>
    </row>
    <row r="31" spans="2:35" x14ac:dyDescent="0.2">
      <c r="C31" s="1"/>
      <c r="D31" s="1"/>
      <c r="F31" s="1"/>
    </row>
    <row r="32" spans="2:35" x14ac:dyDescent="0.2">
      <c r="C32" s="1"/>
      <c r="D32" s="1"/>
      <c r="F32" s="1"/>
    </row>
    <row r="33" spans="3:6" x14ac:dyDescent="0.2">
      <c r="C33" s="1"/>
      <c r="D33" s="1"/>
      <c r="E33" s="89"/>
      <c r="F33" s="89"/>
    </row>
  </sheetData>
  <sheetProtection formatCells="0" formatColumns="0" formatRows="0" insertColumns="0" insertRows="0" insertHyperlinks="0" selectLockedCells="1" sort="0" autoFilter="0" pivotTables="0"/>
  <customSheetViews>
    <customSheetView guid="{14125634-69E8-4A12-A4B8-631173C358A6}" scale="110" topLeftCell="A13">
      <selection activeCell="E28" sqref="E28"/>
      <pageMargins left="0.7" right="0.7" top="0.75" bottom="0.75" header="0.3" footer="0.3"/>
      <pageSetup paperSize="9" orientation="portrait" r:id="rId1"/>
    </customSheetView>
    <customSheetView guid="{77AAB580-0293-4A7C-9248-76302667C9BB}" scale="110">
      <selection activeCell="B21" sqref="B21:F21"/>
      <pageMargins left="0.7" right="0.7" top="0.75" bottom="0.75" header="0.3" footer="0.3"/>
      <pageSetup paperSize="9" orientation="portrait" r:id="rId2"/>
    </customSheetView>
  </customSheetViews>
  <mergeCells count="9">
    <mergeCell ref="B1:F1"/>
    <mergeCell ref="B2:F2"/>
    <mergeCell ref="E33:F33"/>
    <mergeCell ref="B4:C4"/>
    <mergeCell ref="E4:F4"/>
    <mergeCell ref="B21:F21"/>
    <mergeCell ref="B22:F22"/>
    <mergeCell ref="B23:F23"/>
    <mergeCell ref="B24:F24"/>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42"/>
  <sheetViews>
    <sheetView rightToLeft="1" zoomScale="110" zoomScaleNormal="110" workbookViewId="0">
      <selection activeCell="E45" sqref="E45"/>
    </sheetView>
  </sheetViews>
  <sheetFormatPr defaultRowHeight="12.75" x14ac:dyDescent="0.2"/>
  <cols>
    <col min="1" max="1" width="2.140625" style="1" customWidth="1"/>
    <col min="2" max="2" width="54.7109375" style="1" customWidth="1"/>
    <col min="3" max="3" width="14.140625" style="2" customWidth="1"/>
    <col min="4" max="4" width="3.85546875" style="2" customWidth="1"/>
    <col min="5" max="5" width="54.28515625" style="1" customWidth="1"/>
    <col min="6" max="6" width="13.140625" style="2" customWidth="1"/>
    <col min="7" max="16384" width="9.140625" style="1"/>
  </cols>
  <sheetData>
    <row r="1" spans="2:35" ht="19.5" customHeight="1" x14ac:dyDescent="0.25">
      <c r="B1" s="87" t="s">
        <v>20</v>
      </c>
      <c r="C1" s="87"/>
      <c r="D1" s="87"/>
      <c r="E1" s="87"/>
      <c r="F1" s="87"/>
    </row>
    <row r="2" spans="2:35" ht="24" customHeight="1" x14ac:dyDescent="0.2">
      <c r="B2" s="94" t="s">
        <v>22</v>
      </c>
      <c r="C2" s="94"/>
      <c r="D2" s="94"/>
      <c r="E2" s="94"/>
      <c r="F2" s="94"/>
    </row>
    <row r="3" spans="2:35" ht="13.5" thickBot="1" x14ac:dyDescent="0.25">
      <c r="D3" s="3"/>
      <c r="E3" s="4"/>
      <c r="F3" s="3"/>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2:35" ht="13.5" thickBot="1" x14ac:dyDescent="0.25">
      <c r="B4" s="95" t="s">
        <v>23</v>
      </c>
      <c r="C4" s="96"/>
      <c r="D4" s="3"/>
      <c r="E4" s="92" t="s">
        <v>24</v>
      </c>
      <c r="F4" s="93"/>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2:35" ht="13.5" thickBot="1" x14ac:dyDescent="0.25">
      <c r="D5" s="3"/>
      <c r="E5" s="4"/>
      <c r="F5" s="3"/>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2:35" ht="13.5" thickBot="1" x14ac:dyDescent="0.25">
      <c r="B6" s="5" t="s">
        <v>25</v>
      </c>
      <c r="C6" s="33" t="s">
        <v>11</v>
      </c>
      <c r="D6" s="3"/>
      <c r="E6" s="5" t="s">
        <v>10</v>
      </c>
      <c r="F6" s="6" t="s">
        <v>11</v>
      </c>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7"/>
      <c r="C7" s="34"/>
      <c r="D7" s="3"/>
      <c r="E7" s="115"/>
      <c r="F7" s="8"/>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2:35" x14ac:dyDescent="0.2">
      <c r="B8" s="9" t="s">
        <v>27</v>
      </c>
      <c r="C8" s="35">
        <f>+'Calculating Fieldwork Duration'!C8</f>
        <v>12500</v>
      </c>
      <c r="D8" s="3"/>
      <c r="E8" s="115" t="s">
        <v>61</v>
      </c>
      <c r="F8" s="12">
        <f>C8/C10</f>
        <v>625</v>
      </c>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2:35" x14ac:dyDescent="0.2">
      <c r="B9" s="7"/>
      <c r="C9" s="34"/>
      <c r="D9" s="3"/>
      <c r="E9" s="115" t="s">
        <v>18</v>
      </c>
      <c r="F9" s="16">
        <f>C12*5</f>
        <v>69.444444444444443</v>
      </c>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2:35" x14ac:dyDescent="0.2">
      <c r="B10" s="115" t="s">
        <v>60</v>
      </c>
      <c r="C10" s="36">
        <f>+'Calculating Fieldwork Duration'!C16</f>
        <v>20</v>
      </c>
      <c r="D10" s="3"/>
      <c r="E10" s="115" t="s">
        <v>28</v>
      </c>
      <c r="F10" s="12">
        <f>C8/F9</f>
        <v>180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x14ac:dyDescent="0.2">
      <c r="B11" s="115"/>
      <c r="C11" s="37"/>
      <c r="D11" s="3"/>
      <c r="E11" s="115"/>
      <c r="F11" s="8"/>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8.5" customHeight="1" x14ac:dyDescent="0.2">
      <c r="B12" s="116" t="s">
        <v>70</v>
      </c>
      <c r="C12" s="38">
        <f>'Calculating Fieldwork Duration'!F16</f>
        <v>13.888888888888889</v>
      </c>
      <c r="D12" s="3"/>
      <c r="E12" s="118" t="s">
        <v>29</v>
      </c>
      <c r="F12" s="39">
        <f>F10/(C14*C16)</f>
        <v>15</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x14ac:dyDescent="0.2">
      <c r="B13" s="115"/>
      <c r="C13" s="37"/>
      <c r="D13" s="3"/>
      <c r="E13" s="119"/>
      <c r="F13" s="8"/>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x14ac:dyDescent="0.2">
      <c r="B14" s="115" t="s">
        <v>68</v>
      </c>
      <c r="C14" s="36">
        <f>+'Calculating Fieldwork Duration'!C10</f>
        <v>3</v>
      </c>
      <c r="D14" s="3"/>
      <c r="E14" s="120" t="s">
        <v>30</v>
      </c>
      <c r="F14" s="8"/>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2:35" x14ac:dyDescent="0.2">
      <c r="B15" s="117"/>
      <c r="C15" s="40"/>
      <c r="D15" s="3"/>
      <c r="E15" s="121" t="s">
        <v>31</v>
      </c>
      <c r="F15" s="16">
        <f>F12*1</f>
        <v>15</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2:35" x14ac:dyDescent="0.2">
      <c r="B16" s="115" t="s">
        <v>69</v>
      </c>
      <c r="C16" s="36">
        <f>+'Calculating Fieldwork Duration'!C14</f>
        <v>4</v>
      </c>
      <c r="D16" s="3"/>
      <c r="E16" s="122" t="s">
        <v>62</v>
      </c>
      <c r="F16" s="16">
        <f>F12*C16</f>
        <v>60</v>
      </c>
      <c r="G16" s="4"/>
      <c r="H16" s="4"/>
      <c r="I16" s="4"/>
      <c r="J16" s="24"/>
      <c r="K16" s="4"/>
      <c r="L16" s="4"/>
      <c r="M16" s="4"/>
      <c r="N16" s="4"/>
      <c r="O16" s="4"/>
      <c r="P16" s="4"/>
      <c r="Q16" s="4"/>
      <c r="R16" s="4"/>
      <c r="S16" s="4"/>
      <c r="T16" s="4"/>
      <c r="U16" s="4"/>
      <c r="V16" s="4"/>
      <c r="W16" s="4"/>
      <c r="X16" s="4"/>
      <c r="Y16" s="4"/>
      <c r="Z16" s="4"/>
      <c r="AA16" s="4"/>
      <c r="AB16" s="4"/>
      <c r="AC16" s="4"/>
      <c r="AD16" s="4"/>
      <c r="AE16" s="4"/>
      <c r="AF16" s="4"/>
      <c r="AG16" s="4"/>
      <c r="AH16" s="4"/>
      <c r="AI16" s="4"/>
    </row>
    <row r="17" spans="2:35" ht="13.5" thickBot="1" x14ac:dyDescent="0.25">
      <c r="B17" s="29"/>
      <c r="C17" s="42"/>
      <c r="D17" s="3"/>
      <c r="E17" s="123" t="s">
        <v>63</v>
      </c>
      <c r="F17" s="16">
        <f>F12*1</f>
        <v>15</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2:35" ht="13.5" customHeight="1" thickBot="1" x14ac:dyDescent="0.25">
      <c r="D18" s="3"/>
      <c r="E18" s="121" t="s">
        <v>64</v>
      </c>
      <c r="F18" s="16">
        <f>F12*1</f>
        <v>15</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2:35" ht="13.5" thickBot="1" x14ac:dyDescent="0.25">
      <c r="B19" s="90" t="s">
        <v>0</v>
      </c>
      <c r="C19" s="91"/>
      <c r="D19" s="3"/>
      <c r="E19" s="44" t="s">
        <v>32</v>
      </c>
      <c r="F19" s="45">
        <f>F15+F16+F17+F18</f>
        <v>105</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2:35" ht="13.5" thickBot="1" x14ac:dyDescent="0.25">
      <c r="D20" s="3"/>
      <c r="E20" s="46" t="s">
        <v>33</v>
      </c>
      <c r="F20" s="47">
        <f>+F19*1.1</f>
        <v>115.50000000000001</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13.5" thickBot="1" x14ac:dyDescent="0.25">
      <c r="B21" s="48" t="s">
        <v>25</v>
      </c>
      <c r="C21" s="49" t="s">
        <v>11</v>
      </c>
      <c r="D21" s="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2:35" ht="13.5" thickBot="1" x14ac:dyDescent="0.25">
      <c r="B22" s="50"/>
      <c r="C22" s="8"/>
      <c r="D22" s="3"/>
      <c r="E22" s="92" t="s">
        <v>58</v>
      </c>
      <c r="F22" s="93"/>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2:35" ht="15" thickBot="1" x14ac:dyDescent="0.25">
      <c r="B23" s="86" t="s">
        <v>34</v>
      </c>
      <c r="C23" s="51">
        <v>1</v>
      </c>
      <c r="D23" s="4"/>
      <c r="E23" s="4"/>
      <c r="F23" s="3"/>
      <c r="G23" s="4"/>
      <c r="H23" s="4"/>
      <c r="I23" s="4"/>
      <c r="J23" s="4"/>
      <c r="K23" s="4"/>
      <c r="L23" s="4"/>
      <c r="M23" s="4"/>
      <c r="N23" s="4"/>
      <c r="O23" s="4"/>
      <c r="P23" s="4"/>
      <c r="Q23" s="4"/>
      <c r="R23" s="4"/>
      <c r="S23" s="4"/>
      <c r="T23" s="4"/>
      <c r="U23" s="4"/>
      <c r="V23" s="4"/>
      <c r="W23" s="4"/>
      <c r="X23" s="4"/>
      <c r="Y23" s="4"/>
      <c r="Z23" s="4"/>
      <c r="AA23" s="4"/>
      <c r="AB23" s="4"/>
    </row>
    <row r="24" spans="2:35" ht="13.5" thickBot="1" x14ac:dyDescent="0.25">
      <c r="B24" s="86"/>
      <c r="C24" s="8"/>
      <c r="D24" s="4"/>
      <c r="E24" s="5" t="s">
        <v>10</v>
      </c>
      <c r="F24" s="6" t="s">
        <v>11</v>
      </c>
      <c r="G24" s="4"/>
      <c r="H24" s="4"/>
      <c r="I24" s="4"/>
      <c r="J24" s="4"/>
      <c r="K24" s="4"/>
      <c r="L24" s="4"/>
      <c r="M24" s="4"/>
      <c r="N24" s="4"/>
      <c r="O24" s="4"/>
      <c r="P24" s="4"/>
      <c r="Q24" s="4"/>
      <c r="R24" s="4"/>
      <c r="S24" s="4"/>
      <c r="T24" s="4"/>
      <c r="U24" s="4"/>
      <c r="V24" s="4"/>
      <c r="W24" s="4"/>
      <c r="X24" s="4"/>
      <c r="Y24" s="4"/>
      <c r="Z24" s="4"/>
      <c r="AA24" s="4"/>
      <c r="AB24" s="4"/>
    </row>
    <row r="25" spans="2:35" x14ac:dyDescent="0.2">
      <c r="B25" s="124" t="s">
        <v>72</v>
      </c>
      <c r="C25" s="52">
        <v>2</v>
      </c>
      <c r="D25" s="4"/>
      <c r="E25" s="7"/>
      <c r="F25" s="8"/>
      <c r="G25" s="4"/>
      <c r="H25" s="4"/>
      <c r="I25" s="4"/>
      <c r="J25" s="4"/>
      <c r="K25" s="4"/>
      <c r="L25" s="4"/>
      <c r="M25" s="4"/>
      <c r="N25" s="4"/>
      <c r="O25" s="4"/>
      <c r="P25" s="4"/>
      <c r="Q25" s="4"/>
      <c r="R25" s="4"/>
      <c r="S25" s="4"/>
      <c r="T25" s="4"/>
      <c r="U25" s="4"/>
      <c r="V25" s="4"/>
      <c r="W25" s="4"/>
      <c r="X25" s="4"/>
      <c r="Y25" s="4"/>
      <c r="Z25" s="4"/>
      <c r="AA25" s="4"/>
      <c r="AB25" s="4"/>
    </row>
    <row r="26" spans="2:35" ht="13.5" customHeight="1" x14ac:dyDescent="0.2">
      <c r="B26" s="86"/>
      <c r="C26" s="13"/>
      <c r="D26" s="4"/>
      <c r="E26" s="41" t="s">
        <v>31</v>
      </c>
      <c r="F26" s="16">
        <f>F15</f>
        <v>15</v>
      </c>
      <c r="G26" s="4"/>
      <c r="H26" s="4"/>
      <c r="I26" s="4"/>
      <c r="J26" s="4"/>
      <c r="K26" s="4"/>
      <c r="L26" s="4"/>
      <c r="M26" s="4"/>
      <c r="N26" s="4"/>
      <c r="O26" s="4"/>
      <c r="P26" s="4"/>
      <c r="Q26" s="4"/>
      <c r="R26" s="4"/>
      <c r="S26" s="4"/>
      <c r="T26" s="4"/>
      <c r="U26" s="4"/>
      <c r="V26" s="4"/>
      <c r="W26" s="4"/>
      <c r="X26" s="4"/>
      <c r="Y26" s="4"/>
      <c r="Z26" s="4"/>
      <c r="AA26" s="4"/>
      <c r="AB26" s="4"/>
    </row>
    <row r="27" spans="2:35" ht="14.25" x14ac:dyDescent="0.2">
      <c r="B27" s="124" t="s">
        <v>71</v>
      </c>
      <c r="C27" s="52">
        <v>2</v>
      </c>
      <c r="D27" s="4"/>
      <c r="E27" s="122" t="s">
        <v>62</v>
      </c>
      <c r="F27" s="16">
        <f t="shared" ref="F27:F29" si="0">F16</f>
        <v>60</v>
      </c>
      <c r="G27" s="4"/>
      <c r="H27" s="4"/>
      <c r="I27" s="4"/>
      <c r="J27" s="4"/>
      <c r="K27" s="4"/>
      <c r="L27" s="4"/>
      <c r="M27" s="4"/>
      <c r="N27" s="4"/>
      <c r="O27" s="4"/>
      <c r="P27" s="4"/>
      <c r="Q27" s="4"/>
      <c r="R27" s="4"/>
      <c r="S27" s="4"/>
      <c r="T27" s="4"/>
      <c r="U27" s="4"/>
      <c r="V27" s="4"/>
      <c r="W27" s="4"/>
      <c r="X27" s="4"/>
      <c r="Y27" s="4"/>
      <c r="Z27" s="4"/>
      <c r="AA27" s="4"/>
      <c r="AB27" s="4"/>
    </row>
    <row r="28" spans="2:35" ht="12.75" customHeight="1" thickBot="1" x14ac:dyDescent="0.25">
      <c r="B28" s="53"/>
      <c r="C28" s="31"/>
      <c r="D28" s="4"/>
      <c r="E28" s="123" t="s">
        <v>63</v>
      </c>
      <c r="F28" s="16">
        <f t="shared" si="0"/>
        <v>15</v>
      </c>
      <c r="G28" s="4"/>
      <c r="H28" s="4"/>
      <c r="I28" s="4"/>
      <c r="J28" s="4"/>
      <c r="K28" s="4"/>
      <c r="L28" s="4"/>
      <c r="M28" s="4"/>
      <c r="N28" s="4"/>
      <c r="O28" s="4"/>
      <c r="P28" s="4"/>
      <c r="Q28" s="4"/>
      <c r="R28" s="4"/>
      <c r="S28" s="4"/>
      <c r="T28" s="4"/>
      <c r="U28" s="4"/>
      <c r="V28" s="4"/>
      <c r="W28" s="4"/>
      <c r="X28" s="4"/>
      <c r="Y28" s="4"/>
      <c r="Z28" s="4"/>
      <c r="AA28" s="4"/>
      <c r="AB28" s="4"/>
    </row>
    <row r="29" spans="2:35" ht="12.75" customHeight="1" thickBot="1" x14ac:dyDescent="0.25">
      <c r="D29" s="4"/>
      <c r="E29" s="121" t="s">
        <v>64</v>
      </c>
      <c r="F29" s="16">
        <f t="shared" si="0"/>
        <v>15</v>
      </c>
      <c r="G29" s="4"/>
    </row>
    <row r="30" spans="2:35" ht="13.5" thickBot="1" x14ac:dyDescent="0.25">
      <c r="B30" s="95" t="s">
        <v>40</v>
      </c>
      <c r="C30" s="96"/>
      <c r="D30" s="4"/>
      <c r="E30" s="125" t="s">
        <v>33</v>
      </c>
      <c r="F30" s="55">
        <f>F19/100*10</f>
        <v>10.5</v>
      </c>
      <c r="G30" s="4"/>
    </row>
    <row r="31" spans="2:35" x14ac:dyDescent="0.2">
      <c r="B31" s="56"/>
      <c r="C31" s="7"/>
      <c r="D31" s="4"/>
      <c r="E31" s="121" t="s">
        <v>36</v>
      </c>
      <c r="F31" s="55">
        <f>C23</f>
        <v>1</v>
      </c>
      <c r="G31" s="4"/>
    </row>
    <row r="32" spans="2:35" ht="14.25" x14ac:dyDescent="0.2">
      <c r="B32" s="43" t="s">
        <v>35</v>
      </c>
      <c r="C32" s="57">
        <f>'Calculating DP Requirement'!F13</f>
        <v>14.184375000000475</v>
      </c>
      <c r="D32" s="4"/>
      <c r="E32" s="121" t="s">
        <v>66</v>
      </c>
      <c r="F32" s="55">
        <f>C25</f>
        <v>2</v>
      </c>
      <c r="G32" s="4"/>
    </row>
    <row r="33" spans="2:6" ht="13.5" thickBot="1" x14ac:dyDescent="0.25">
      <c r="B33" s="58"/>
      <c r="C33" s="30"/>
      <c r="D33" s="1"/>
      <c r="E33" s="121" t="s">
        <v>67</v>
      </c>
      <c r="F33" s="55">
        <f>C27</f>
        <v>2</v>
      </c>
    </row>
    <row r="34" spans="2:6" x14ac:dyDescent="0.2">
      <c r="D34" s="1"/>
      <c r="E34" s="41" t="s">
        <v>37</v>
      </c>
      <c r="F34" s="55">
        <f>C32</f>
        <v>14.184375000000475</v>
      </c>
    </row>
    <row r="35" spans="2:6" ht="12.75" customHeight="1" thickBot="1" x14ac:dyDescent="0.25">
      <c r="B35" s="101" t="s">
        <v>59</v>
      </c>
      <c r="C35" s="102"/>
      <c r="E35" s="54" t="s">
        <v>33</v>
      </c>
      <c r="F35" s="55">
        <f>SUM(C23:C32)*0.1</f>
        <v>1.9184375000000475</v>
      </c>
    </row>
    <row r="36" spans="2:6" ht="13.5" thickBot="1" x14ac:dyDescent="0.25">
      <c r="B36" s="97"/>
      <c r="C36" s="98"/>
      <c r="E36" s="59" t="s">
        <v>38</v>
      </c>
      <c r="F36" s="60">
        <f>SUM(F26:F35)</f>
        <v>136.60281250000051</v>
      </c>
    </row>
    <row r="37" spans="2:6" x14ac:dyDescent="0.2">
      <c r="B37" s="97"/>
      <c r="C37" s="98"/>
    </row>
    <row r="38" spans="2:6" ht="12.75" customHeight="1" x14ac:dyDescent="0.2">
      <c r="B38" s="97"/>
      <c r="C38" s="98"/>
      <c r="E38" s="101" t="s">
        <v>39</v>
      </c>
      <c r="F38" s="102"/>
    </row>
    <row r="39" spans="2:6" x14ac:dyDescent="0.2">
      <c r="B39" s="126" t="s">
        <v>73</v>
      </c>
      <c r="C39" s="127"/>
      <c r="E39" s="97"/>
      <c r="F39" s="98"/>
    </row>
    <row r="40" spans="2:6" x14ac:dyDescent="0.2">
      <c r="B40" s="126"/>
      <c r="C40" s="127"/>
      <c r="E40" s="99"/>
      <c r="F40" s="100"/>
    </row>
    <row r="41" spans="2:6" x14ac:dyDescent="0.2">
      <c r="B41" s="126"/>
      <c r="C41" s="127"/>
    </row>
    <row r="42" spans="2:6" x14ac:dyDescent="0.2">
      <c r="B42" s="128"/>
      <c r="C42" s="129"/>
    </row>
  </sheetData>
  <customSheetViews>
    <customSheetView guid="{14125634-69E8-4A12-A4B8-631173C358A6}" scale="110">
      <selection activeCell="E45" sqref="E45"/>
      <pageMargins left="0.75" right="0.75" top="1" bottom="1" header="0.5" footer="0.5"/>
      <pageSetup orientation="portrait" r:id="rId1"/>
      <headerFooter alignWithMargins="0"/>
    </customSheetView>
    <customSheetView guid="{77AAB580-0293-4A7C-9248-76302667C9BB}" scale="110" topLeftCell="A19">
      <selection activeCell="B48" sqref="B48"/>
      <pageMargins left="0.75" right="0.75" top="1" bottom="1" header="0.5" footer="0.5"/>
      <pageSetup orientation="portrait" r:id="rId2"/>
      <headerFooter alignWithMargins="0"/>
    </customSheetView>
  </customSheetViews>
  <mergeCells count="10">
    <mergeCell ref="B2:F2"/>
    <mergeCell ref="B1:F1"/>
    <mergeCell ref="B30:C30"/>
    <mergeCell ref="B39:C42"/>
    <mergeCell ref="B4:C4"/>
    <mergeCell ref="E4:F4"/>
    <mergeCell ref="E22:F22"/>
    <mergeCell ref="B19:C19"/>
    <mergeCell ref="E38:F40"/>
    <mergeCell ref="B35:C38"/>
  </mergeCells>
  <phoneticPr fontId="0" type="noConversion"/>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31"/>
  <sheetViews>
    <sheetView rightToLeft="1" topLeftCell="A19" zoomScale="110" zoomScaleNormal="110" workbookViewId="0">
      <selection activeCell="C34" sqref="C34"/>
    </sheetView>
  </sheetViews>
  <sheetFormatPr defaultRowHeight="12.75" x14ac:dyDescent="0.2"/>
  <cols>
    <col min="1" max="1" width="1.85546875" style="61" customWidth="1"/>
    <col min="2" max="2" width="64" style="61" customWidth="1"/>
    <col min="3" max="3" width="26.28515625" style="61" customWidth="1"/>
    <col min="4" max="4" width="4.85546875" style="61" customWidth="1"/>
    <col min="5" max="5" width="38.85546875" style="61" customWidth="1"/>
    <col min="6" max="6" width="16.7109375" style="61" customWidth="1"/>
    <col min="7" max="16384" width="9.140625" style="61"/>
  </cols>
  <sheetData>
    <row r="1" spans="2:6" ht="15.75" x14ac:dyDescent="0.25">
      <c r="B1" s="104" t="s">
        <v>41</v>
      </c>
      <c r="C1" s="104"/>
      <c r="D1" s="104"/>
      <c r="E1" s="104"/>
      <c r="F1" s="104"/>
    </row>
    <row r="2" spans="2:6" ht="25.5" customHeight="1" x14ac:dyDescent="0.2">
      <c r="B2" s="103" t="s">
        <v>65</v>
      </c>
      <c r="C2" s="103"/>
      <c r="D2" s="103"/>
      <c r="E2" s="103"/>
      <c r="F2" s="103"/>
    </row>
    <row r="3" spans="2:6" ht="13.5" thickBot="1" x14ac:dyDescent="0.25"/>
    <row r="4" spans="2:6" ht="13.5" thickBot="1" x14ac:dyDescent="0.25">
      <c r="B4" s="111" t="s">
        <v>23</v>
      </c>
      <c r="C4" s="112"/>
      <c r="D4" s="3"/>
      <c r="E4" s="92" t="s">
        <v>26</v>
      </c>
      <c r="F4" s="93"/>
    </row>
    <row r="5" spans="2:6" ht="13.5" thickBot="1" x14ac:dyDescent="0.25">
      <c r="B5" s="1"/>
      <c r="C5" s="2"/>
      <c r="D5" s="3"/>
      <c r="E5" s="4"/>
      <c r="F5" s="3"/>
    </row>
    <row r="6" spans="2:6" ht="13.5" thickBot="1" x14ac:dyDescent="0.25">
      <c r="B6" s="5" t="s">
        <v>25</v>
      </c>
      <c r="C6" s="6" t="s">
        <v>11</v>
      </c>
      <c r="D6" s="3"/>
      <c r="E6" s="5" t="s">
        <v>10</v>
      </c>
      <c r="F6" s="33" t="s">
        <v>11</v>
      </c>
    </row>
    <row r="7" spans="2:6" ht="13.5" thickBot="1" x14ac:dyDescent="0.25">
      <c r="B7" s="62"/>
      <c r="C7" s="63"/>
      <c r="D7" s="3"/>
      <c r="E7" s="64"/>
      <c r="F7" s="65"/>
    </row>
    <row r="8" spans="2:6" ht="14.25" x14ac:dyDescent="0.2">
      <c r="B8" s="9" t="s">
        <v>4</v>
      </c>
      <c r="C8" s="66">
        <f>'Calculating Fieldwork Duration'!C8</f>
        <v>12500</v>
      </c>
      <c r="D8" s="3"/>
      <c r="E8" s="67" t="s">
        <v>50</v>
      </c>
      <c r="F8" s="113">
        <f>10/(1+SUM(C21:C25))*C31</f>
        <v>17.977528089887638</v>
      </c>
    </row>
    <row r="9" spans="2:6" x14ac:dyDescent="0.2">
      <c r="B9" s="64"/>
      <c r="C9" s="68"/>
      <c r="D9" s="3"/>
      <c r="E9" s="9" t="s">
        <v>52</v>
      </c>
      <c r="F9" s="114"/>
    </row>
    <row r="10" spans="2:6" x14ac:dyDescent="0.2">
      <c r="B10" s="64" t="s">
        <v>9</v>
      </c>
      <c r="C10" s="69">
        <f>'Calculating Fieldwork Duration'!C18</f>
        <v>41518</v>
      </c>
      <c r="D10" s="3"/>
      <c r="E10" s="64"/>
      <c r="F10" s="65"/>
    </row>
    <row r="11" spans="2:6" x14ac:dyDescent="0.2">
      <c r="B11" s="64"/>
      <c r="C11" s="68"/>
      <c r="D11" s="3"/>
      <c r="E11" s="64" t="s">
        <v>51</v>
      </c>
      <c r="F11" s="70">
        <f>(C14-C12)/7*C27</f>
        <v>83.333333333330557</v>
      </c>
    </row>
    <row r="12" spans="2:6" x14ac:dyDescent="0.2">
      <c r="B12" s="64" t="s">
        <v>42</v>
      </c>
      <c r="C12" s="69">
        <f>C10+14</f>
        <v>41532</v>
      </c>
      <c r="D12" s="3"/>
      <c r="E12" s="64"/>
      <c r="F12" s="65"/>
    </row>
    <row r="13" spans="2:6" x14ac:dyDescent="0.2">
      <c r="B13" s="64"/>
      <c r="C13" s="68"/>
      <c r="D13" s="3"/>
      <c r="E13" s="71" t="s">
        <v>53</v>
      </c>
      <c r="F13" s="70">
        <f>C8*1.7/F8/F11</f>
        <v>14.184375000000475</v>
      </c>
    </row>
    <row r="14" spans="2:6" x14ac:dyDescent="0.2">
      <c r="B14" s="72" t="s">
        <v>43</v>
      </c>
      <c r="C14" s="69">
        <f>'Calculating Fieldwork Duration'!F18+14</f>
        <v>41629.222222222219</v>
      </c>
      <c r="D14" s="3"/>
      <c r="E14" s="18"/>
      <c r="F14" s="34"/>
    </row>
    <row r="15" spans="2:6" ht="12.75" customHeight="1" thickBot="1" x14ac:dyDescent="0.25">
      <c r="B15" s="29"/>
      <c r="C15" s="30"/>
      <c r="D15" s="3"/>
      <c r="E15" s="73" t="s">
        <v>54</v>
      </c>
      <c r="F15" s="74">
        <f>F13/C29+'Calculating Fieldstaff Required'!C23</f>
        <v>15.184375000000475</v>
      </c>
    </row>
    <row r="16" spans="2:6" ht="12.75" customHeight="1" thickBot="1" x14ac:dyDescent="0.25">
      <c r="D16" s="3"/>
    </row>
    <row r="17" spans="2:6" ht="12.75" customHeight="1" thickBot="1" x14ac:dyDescent="0.25">
      <c r="B17" s="90" t="s">
        <v>0</v>
      </c>
      <c r="C17" s="91"/>
      <c r="D17" s="3"/>
      <c r="E17" s="105" t="s">
        <v>55</v>
      </c>
      <c r="F17" s="106"/>
    </row>
    <row r="18" spans="2:6" ht="13.5" thickBot="1" x14ac:dyDescent="0.25">
      <c r="D18" s="3"/>
      <c r="E18" s="107"/>
      <c r="F18" s="108"/>
    </row>
    <row r="19" spans="2:6" ht="13.5" thickBot="1" x14ac:dyDescent="0.25">
      <c r="B19" s="5" t="s">
        <v>25</v>
      </c>
      <c r="C19" s="33" t="s">
        <v>11</v>
      </c>
      <c r="D19" s="3"/>
      <c r="E19" s="109"/>
      <c r="F19" s="110"/>
    </row>
    <row r="20" spans="2:6" x14ac:dyDescent="0.2">
      <c r="B20" s="64"/>
      <c r="C20" s="65"/>
    </row>
    <row r="21" spans="2:6" x14ac:dyDescent="0.2">
      <c r="B21" s="83" t="s">
        <v>44</v>
      </c>
      <c r="C21" s="75">
        <v>1.25</v>
      </c>
    </row>
    <row r="22" spans="2:6" x14ac:dyDescent="0.2">
      <c r="B22" s="83"/>
      <c r="C22" s="34"/>
    </row>
    <row r="23" spans="2:6" x14ac:dyDescent="0.2">
      <c r="B23" s="83" t="s">
        <v>45</v>
      </c>
      <c r="C23" s="76">
        <v>1.0900000000000001</v>
      </c>
    </row>
    <row r="24" spans="2:6" x14ac:dyDescent="0.2">
      <c r="B24" s="83"/>
      <c r="C24" s="37"/>
    </row>
    <row r="25" spans="2:6" ht="14.25" customHeight="1" x14ac:dyDescent="0.2">
      <c r="B25" s="83" t="s">
        <v>46</v>
      </c>
      <c r="C25" s="76">
        <v>1.1100000000000001</v>
      </c>
    </row>
    <row r="26" spans="2:6" x14ac:dyDescent="0.2">
      <c r="B26" s="83"/>
      <c r="C26" s="77"/>
    </row>
    <row r="27" spans="2:6" x14ac:dyDescent="0.2">
      <c r="B27" s="84" t="s">
        <v>47</v>
      </c>
      <c r="C27" s="78">
        <v>6</v>
      </c>
    </row>
    <row r="28" spans="2:6" x14ac:dyDescent="0.2">
      <c r="B28" s="84"/>
      <c r="C28" s="65"/>
    </row>
    <row r="29" spans="2:6" x14ac:dyDescent="0.2">
      <c r="B29" s="84" t="s">
        <v>48</v>
      </c>
      <c r="C29" s="78">
        <v>1</v>
      </c>
    </row>
    <row r="30" spans="2:6" x14ac:dyDescent="0.2">
      <c r="B30" s="84"/>
      <c r="C30" s="65"/>
    </row>
    <row r="31" spans="2:6" ht="13.5" thickBot="1" x14ac:dyDescent="0.25">
      <c r="B31" s="85" t="s">
        <v>49</v>
      </c>
      <c r="C31" s="79">
        <v>8</v>
      </c>
    </row>
  </sheetData>
  <customSheetViews>
    <customSheetView guid="{14125634-69E8-4A12-A4B8-631173C358A6}" scale="110" topLeftCell="A19">
      <selection activeCell="C34" sqref="C34"/>
      <pageMargins left="0.75" right="0.75" top="1" bottom="1" header="0.5" footer="0.5"/>
      <pageSetup orientation="landscape" r:id="rId1"/>
      <headerFooter alignWithMargins="0"/>
    </customSheetView>
    <customSheetView guid="{77AAB580-0293-4A7C-9248-76302667C9BB}" scale="110">
      <selection activeCell="C34" sqref="C34"/>
      <pageMargins left="0.75" right="0.75" top="1" bottom="1" header="0.5" footer="0.5"/>
      <pageSetup orientation="landscape" r:id="rId2"/>
      <headerFooter alignWithMargins="0"/>
    </customSheetView>
  </customSheetViews>
  <mergeCells count="7">
    <mergeCell ref="B2:F2"/>
    <mergeCell ref="B1:F1"/>
    <mergeCell ref="E17:F19"/>
    <mergeCell ref="B4:C4"/>
    <mergeCell ref="E4:F4"/>
    <mergeCell ref="B17:C17"/>
    <mergeCell ref="F8:F9"/>
  </mergeCells>
  <dataValidations count="1">
    <dataValidation type="list" allowBlank="1" showInputMessage="1" showErrorMessage="1" sqref="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formula1>"Y,N"</formula1>
    </dataValidation>
  </dataValidations>
  <pageMargins left="0.75" right="0.75" top="1" bottom="1" header="0.5" footer="0.5"/>
  <pageSetup orientation="landscape" r:id="rId3"/>
  <headerFooter alignWithMargins="0"/>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rightToLeft="1" tabSelected="1" topLeftCell="B28" zoomScale="120" zoomScaleNormal="120" workbookViewId="0">
      <selection activeCell="G17" sqref="G17"/>
    </sheetView>
  </sheetViews>
  <sheetFormatPr defaultRowHeight="12.75" x14ac:dyDescent="0.2"/>
  <cols>
    <col min="1" max="1" width="2.140625" style="1" customWidth="1"/>
    <col min="2" max="2" width="54.140625" style="1" customWidth="1"/>
    <col min="3" max="3" width="14.5703125" style="2" customWidth="1"/>
    <col min="4" max="4" width="3.28515625" style="2" customWidth="1"/>
    <col min="5" max="5" width="9.140625" style="1"/>
    <col min="6" max="6" width="10.140625" style="1" bestFit="1" customWidth="1"/>
    <col min="7" max="16384" width="9.140625" style="1"/>
  </cols>
  <sheetData>
    <row r="1" spans="1:33" ht="19.5" customHeight="1" x14ac:dyDescent="0.25">
      <c r="A1" s="82"/>
      <c r="B1" s="87" t="s">
        <v>56</v>
      </c>
      <c r="C1" s="87"/>
      <c r="D1" s="80"/>
    </row>
    <row r="2" spans="1:33" ht="12.75" customHeight="1" x14ac:dyDescent="0.2">
      <c r="A2" s="82"/>
      <c r="B2" s="88" t="s">
        <v>57</v>
      </c>
      <c r="C2" s="88"/>
      <c r="D2" s="81"/>
    </row>
    <row r="3" spans="1:33" ht="13.5" thickBot="1" x14ac:dyDescent="0.25">
      <c r="A3" s="82"/>
      <c r="B3" s="82"/>
      <c r="C3" s="82"/>
      <c r="D3" s="3"/>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3.5" thickBot="1" x14ac:dyDescent="0.25">
      <c r="A4" s="82"/>
      <c r="B4" s="92" t="s">
        <v>26</v>
      </c>
      <c r="C4" s="93"/>
      <c r="D4" s="3"/>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ht="13.5" thickBot="1" x14ac:dyDescent="0.25">
      <c r="D5" s="3"/>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3.5" thickBot="1" x14ac:dyDescent="0.25">
      <c r="B6" s="49" t="s">
        <v>25</v>
      </c>
      <c r="C6" s="6" t="s">
        <v>11</v>
      </c>
      <c r="D6" s="3"/>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x14ac:dyDescent="0.2">
      <c r="B7" s="7"/>
      <c r="C7" s="8"/>
      <c r="D7" s="3"/>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4.25" x14ac:dyDescent="0.2">
      <c r="B8" s="115" t="s">
        <v>78</v>
      </c>
      <c r="C8" s="142">
        <f>2*'Calculating Fieldwork Duration'!C12</f>
        <v>30</v>
      </c>
      <c r="D8" s="3"/>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x14ac:dyDescent="0.2">
      <c r="B9" s="115"/>
      <c r="C9" s="143"/>
      <c r="D9" s="3"/>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ht="14.25" x14ac:dyDescent="0.2">
      <c r="B10" s="116" t="s">
        <v>79</v>
      </c>
      <c r="C10" s="144">
        <f>2*'Calculating Fieldwork Duration'!C12</f>
        <v>30</v>
      </c>
      <c r="D10" s="3"/>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x14ac:dyDescent="0.2">
      <c r="B11" s="115"/>
      <c r="C11" s="145"/>
      <c r="D11" s="3"/>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4.25" x14ac:dyDescent="0.2">
      <c r="B12" s="115" t="s">
        <v>80</v>
      </c>
      <c r="C12" s="146">
        <f>'Calculating Fieldwork Duration'!C8/50+2*'Calculating Fieldstaff Required'!F16+'Calculating Fieldstaff Required'!F36</f>
        <v>506.60281250000048</v>
      </c>
      <c r="D12" s="3"/>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x14ac:dyDescent="0.2">
      <c r="B13" s="115"/>
      <c r="C13" s="145"/>
      <c r="D13" s="3"/>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14.25" x14ac:dyDescent="0.2">
      <c r="B14" s="115" t="s">
        <v>81</v>
      </c>
      <c r="C14" s="146">
        <f>2*'Calculating Fieldwork Duration'!C12</f>
        <v>30</v>
      </c>
      <c r="D14" s="3"/>
      <c r="E14" s="22"/>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13.5" thickBot="1" x14ac:dyDescent="0.25">
      <c r="B15" s="147"/>
      <c r="C15" s="148"/>
      <c r="D15" s="3"/>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13.5" thickBot="1" x14ac:dyDescent="0.25">
      <c r="B16" s="149"/>
      <c r="C16" s="150"/>
      <c r="D16" s="3"/>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2:27" ht="13.5" thickBot="1" x14ac:dyDescent="0.25">
      <c r="B17" s="151" t="s">
        <v>40</v>
      </c>
      <c r="C17" s="152"/>
      <c r="D17" s="4"/>
      <c r="E17" s="4"/>
      <c r="F17" s="4"/>
      <c r="G17" s="4"/>
      <c r="H17" s="4"/>
      <c r="I17" s="4"/>
      <c r="J17" s="4"/>
      <c r="K17" s="4"/>
      <c r="L17" s="4"/>
      <c r="M17" s="4"/>
      <c r="N17" s="4"/>
      <c r="O17" s="4"/>
      <c r="P17" s="4"/>
      <c r="Q17" s="4"/>
      <c r="R17" s="4"/>
      <c r="S17" s="4"/>
      <c r="T17" s="4"/>
      <c r="U17" s="4"/>
      <c r="V17" s="4"/>
      <c r="W17" s="4"/>
      <c r="X17" s="4"/>
      <c r="Y17" s="4"/>
      <c r="Z17" s="4"/>
      <c r="AA17" s="4"/>
    </row>
    <row r="18" spans="2:27" ht="13.5" thickBot="1" x14ac:dyDescent="0.25">
      <c r="B18" s="149"/>
      <c r="C18" s="149"/>
      <c r="D18" s="1"/>
    </row>
    <row r="19" spans="2:27" ht="13.5" thickBot="1" x14ac:dyDescent="0.25">
      <c r="B19" s="153" t="s">
        <v>25</v>
      </c>
      <c r="C19" s="154" t="s">
        <v>11</v>
      </c>
      <c r="D19" s="1"/>
    </row>
    <row r="20" spans="2:27" x14ac:dyDescent="0.2">
      <c r="B20" s="115"/>
      <c r="C20" s="155"/>
      <c r="D20" s="1"/>
    </row>
    <row r="21" spans="2:27" x14ac:dyDescent="0.2">
      <c r="B21" s="115" t="s">
        <v>54</v>
      </c>
      <c r="C21" s="142">
        <f>'Calculating DP Requirement'!F15</f>
        <v>15.184375000000475</v>
      </c>
      <c r="D21" s="1"/>
    </row>
    <row r="22" spans="2:27" ht="13.5" thickBot="1" x14ac:dyDescent="0.25">
      <c r="B22" s="147"/>
      <c r="C22" s="148"/>
    </row>
    <row r="23" spans="2:27" x14ac:dyDescent="0.2">
      <c r="B23" s="149"/>
      <c r="C23" s="156"/>
    </row>
    <row r="24" spans="2:27" x14ac:dyDescent="0.2">
      <c r="B24" s="157" t="s">
        <v>82</v>
      </c>
      <c r="C24" s="158"/>
    </row>
    <row r="25" spans="2:27" x14ac:dyDescent="0.2">
      <c r="B25" s="126" t="s">
        <v>83</v>
      </c>
      <c r="C25" s="127"/>
    </row>
    <row r="26" spans="2:27" ht="21" customHeight="1" x14ac:dyDescent="0.2">
      <c r="B26" s="128"/>
      <c r="C26" s="129"/>
    </row>
  </sheetData>
  <customSheetViews>
    <customSheetView guid="{14125634-69E8-4A12-A4B8-631173C358A6}" scale="120" topLeftCell="B28">
      <selection activeCell="G17" sqref="G17"/>
      <pageMargins left="0.7" right="0.7" top="0.75" bottom="0.75" header="0.3" footer="0.3"/>
    </customSheetView>
    <customSheetView guid="{77AAB580-0293-4A7C-9248-76302667C9BB}" scale="120" topLeftCell="B19">
      <selection activeCell="C28" sqref="C28"/>
      <pageMargins left="0.7" right="0.7" top="0.75" bottom="0.75" header="0.3" footer="0.3"/>
    </customSheetView>
  </customSheetViews>
  <mergeCells count="6">
    <mergeCell ref="B17:C17"/>
    <mergeCell ref="B25:C26"/>
    <mergeCell ref="B24:C24"/>
    <mergeCell ref="B4:C4"/>
    <mergeCell ref="B1:C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14125634-69E8-4A12-A4B8-631173C358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Calculating Fieldwork Duration</vt:lpstr>
      <vt:lpstr>Calculating Fieldstaff Required</vt:lpstr>
      <vt:lpstr>Calculating DP Requirement</vt:lpstr>
      <vt:lpstr>Calculating Supply Requirement</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Sarah Ahmad</cp:lastModifiedBy>
  <dcterms:created xsi:type="dcterms:W3CDTF">2005-05-03T23:15:00Z</dcterms:created>
  <dcterms:modified xsi:type="dcterms:W3CDTF">2014-01-23T10:54:50Z</dcterms:modified>
</cp:coreProperties>
</file>